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8" windowWidth="17496" windowHeight="9972"/>
  </bookViews>
  <sheets>
    <sheet name="22.11.19" sheetId="6" r:id="rId1"/>
  </sheets>
  <calcPr calcId="124519" refMode="R1C1"/>
</workbook>
</file>

<file path=xl/calcChain.xml><?xml version="1.0" encoding="utf-8"?>
<calcChain xmlns="http://schemas.openxmlformats.org/spreadsheetml/2006/main">
  <c r="E45" i="6"/>
  <c r="E33" s="1"/>
  <c r="E37"/>
  <c r="E43"/>
  <c r="E65"/>
  <c r="E61"/>
  <c r="E57"/>
  <c r="F53"/>
  <c r="E53"/>
  <c r="E41"/>
  <c r="E29"/>
  <c r="F29" s="1"/>
  <c r="E25"/>
  <c r="E21"/>
  <c r="E71"/>
  <c r="F57"/>
  <c r="F51" l="1"/>
  <c r="E70" l="1"/>
  <c r="F67"/>
  <c r="H69"/>
  <c r="H66"/>
  <c r="H72"/>
  <c r="E46"/>
  <c r="F46"/>
  <c r="E50"/>
  <c r="F50" s="1"/>
  <c r="E54"/>
  <c r="F54" s="1"/>
  <c r="E58"/>
  <c r="F58" s="1"/>
  <c r="F59"/>
  <c r="F61"/>
  <c r="E62"/>
  <c r="F62" s="1"/>
  <c r="F63"/>
  <c r="F65"/>
  <c r="F41"/>
  <c r="F37"/>
  <c r="E69" l="1"/>
  <c r="E42"/>
  <c r="F42" s="1"/>
  <c r="E38"/>
  <c r="F38" s="1"/>
  <c r="E34"/>
  <c r="F34" s="1"/>
  <c r="E26"/>
  <c r="F26" s="1"/>
  <c r="F27"/>
  <c r="E22"/>
  <c r="F22" s="1"/>
  <c r="E18"/>
  <c r="F18" s="1"/>
  <c r="F68"/>
  <c r="F69"/>
  <c r="E68"/>
  <c r="E67"/>
  <c r="F45"/>
  <c r="F43"/>
  <c r="F35"/>
  <c r="F33"/>
  <c r="F75" s="1"/>
  <c r="E31"/>
  <c r="F25"/>
  <c r="F21"/>
  <c r="F15"/>
  <c r="E17"/>
  <c r="E15"/>
  <c r="F66" l="1"/>
  <c r="E73"/>
  <c r="F31"/>
  <c r="F73" s="1"/>
  <c r="E30"/>
  <c r="F30" s="1"/>
  <c r="F72" s="1"/>
  <c r="E66"/>
  <c r="E14"/>
  <c r="F14" s="1"/>
  <c r="E75"/>
  <c r="F17"/>
  <c r="E72" l="1"/>
</calcChain>
</file>

<file path=xl/sharedStrings.xml><?xml version="1.0" encoding="utf-8"?>
<sst xmlns="http://schemas.openxmlformats.org/spreadsheetml/2006/main" count="152" uniqueCount="45">
  <si>
    <t>План</t>
  </si>
  <si>
    <t>Всего</t>
  </si>
  <si>
    <t>Бюджет Курского района Курской области</t>
  </si>
  <si>
    <t>Федеральный бюджет</t>
  </si>
  <si>
    <t>Внебюджетные источники</t>
  </si>
  <si>
    <t>х</t>
  </si>
  <si>
    <t>Местные бюджеты</t>
  </si>
  <si>
    <t>Курского района Курской области</t>
  </si>
  <si>
    <t xml:space="preserve"> N  п\п</t>
  </si>
  <si>
    <t xml:space="preserve"> Наименование   подпрограммы,  контрольного      события      программы   </t>
  </si>
  <si>
    <t>Ответственный   исполнитель (ОИВ/ФИО)</t>
  </si>
  <si>
    <t xml:space="preserve"> Срок  реализации (дата)</t>
  </si>
  <si>
    <t>Объем ресурсного обеспечения (тыс. руб.)</t>
  </si>
  <si>
    <t xml:space="preserve">Областной бюджет </t>
  </si>
  <si>
    <t xml:space="preserve"> 1. </t>
  </si>
  <si>
    <t>2018г.</t>
  </si>
  <si>
    <t>2019г.</t>
  </si>
  <si>
    <t>2.</t>
  </si>
  <si>
    <t xml:space="preserve">Отдел культуры, по делам молодежи, физкультуры и спорта Администрации Курского района Курской области    (Рождественская Альбина Анатольевна)    </t>
  </si>
  <si>
    <t>Х</t>
  </si>
  <si>
    <t>Контрольное событие подпрограммы 
2.3 Гражданско-патриотическое воспитание и допризывная подготовка молодежи.  Формирование российской идентичности и толерантности в молодежной среде</t>
  </si>
  <si>
    <t xml:space="preserve">Контрольное событие подпрограммы                                       2.1 Создание условий для инновационной деятельности молодых людей, государственная поддержка талантливой молодежи </t>
  </si>
  <si>
    <t>Подпрограмма 3 «Реализация муниципальной политики в сфере физической культуры и спорта»</t>
  </si>
  <si>
    <t>Контрольное событие подпрограммы 
3.1 Приобретение спортивного инвентаря и спортивной формы для МБОУ ДО  ДЮСШ «Атлет» Курского района Курской области</t>
  </si>
  <si>
    <t xml:space="preserve">Контрольное событие подпрограммы 
3.4 Изготовление и размещение информационных материалов
</t>
  </si>
  <si>
    <t>Отдел культуры, по делам молодежи, физкультуры и спорта Администрации Курского района Курской области   (Иванов Юрий Владимирович)</t>
  </si>
  <si>
    <t xml:space="preserve">Контрольное событие подпрограммы 
3.3Предоставление финансовых средств для возмещения нормативных затрат, связанных с оказанием в соответствии с муниципальными заданиями услуг МБОУ ДО ДЮСШ «Атлет» Курского района Курской области
</t>
  </si>
  <si>
    <t>Контрольное событие подпрограммы    3.1 Обеспечение выполнения расходных обязательств , связанных с  организацией отдыха детей в каникулярное время</t>
  </si>
  <si>
    <t xml:space="preserve">Итого по муниципальной программе   </t>
  </si>
  <si>
    <t xml:space="preserve">2018-2019гг. </t>
  </si>
  <si>
    <t>Контрольное событие программы                                                2.2. Создание условий для вовлечения молодежи в активную общественную деятельность и социальную практику, профилактика негативных явлений в молодежной среде</t>
  </si>
  <si>
    <t>Контрольное событие подпрограммы 
3.4 Приобретение подарков для встреч Главы Курского района Курской области со спортсменами  района, добившимися значимых спортивных результатов на областных, всероссийских соревнованиях и их тренерами, ветеранами спорта за вклад в развитие физической культуры и спорта в Курском районе Курской области</t>
  </si>
  <si>
    <t xml:space="preserve">Контрольное событие подпрограммы 
3.5 Приобретение необходимого спортивного инвентаря, оборудования, спортивной формы для сборных команд  Курского района Курской области
</t>
  </si>
  <si>
    <t>Контрольное событие подпрограммы 
3.6 Организация и проведение районных физкультурно-массовых мероприятий, спортивных соревнований и  тренировочных мероприятий</t>
  </si>
  <si>
    <t xml:space="preserve">Контрольное событие подпрограммы 
3.7 Направление спортсменов Курского района Курской области для участия в областных и всероссийских соревнованиях, проведения тренировочных мероприятий по подготовке к вышестоящим соревнованиям
</t>
  </si>
  <si>
    <t xml:space="preserve">реализации муниципальной программы ««Повышение эффективности работы с молодежью, организация отдыха и оздоровления детей, молодежи, развитие физической культуры и спорта  
в Курском  районе  Курской области на 2015-2019 годы»  на  2018 год  и на плановый период 2019г.
</t>
  </si>
  <si>
    <t>Контрольное событие подпрограммы 
3.2Проведение учебно-спортивной работы и соревнований МБОУ  ДО ДЮСШ «Атлет» Курского района Курской области</t>
  </si>
  <si>
    <t>от__________20       г. №_______</t>
  </si>
  <si>
    <t>Отдел культуры, по делам молодежи, физкультуры и спорта Администрации Курского района Курской области  (Рождественская Альбина Анатольевна), Администрации Курского района Курской области (Ильякова Наталья Дмитриевна), Управление по делам образования и здравохранения Администрации Курского района Курской области (Сорокина Татьяна Александровна</t>
  </si>
  <si>
    <t>Отдел культуры, по делам молодежи, физкультуры и спорта Администрации Курского района Курской области (Рождественская Альбина Анатольевна), Управление по делам образования и здравохранения Администрации Курского района Курской области (Сорокина Татьяна Александровна)</t>
  </si>
  <si>
    <r>
      <t>Подпрограмма 2 «Повышение эффективности реализации молодежной политики»</t>
    </r>
    <r>
      <rPr>
        <b/>
        <sz val="11"/>
        <color rgb="FF000000"/>
        <rFont val="Times New Roman"/>
        <family val="1"/>
        <charset val="204"/>
      </rPr>
      <t xml:space="preserve"> </t>
    </r>
  </si>
  <si>
    <r>
      <t>Подпрограмма 4 «</t>
    </r>
    <r>
      <rPr>
        <sz val="11"/>
        <color rgb="FF000000"/>
        <rFont val="Calibri"/>
        <family val="2"/>
        <charset val="204"/>
        <scheme val="minor"/>
      </rPr>
      <t>Оздоровление и отдых детей</t>
    </r>
    <r>
      <rPr>
        <sz val="11"/>
        <color theme="1"/>
        <rFont val="Calibri"/>
        <family val="2"/>
        <charset val="204"/>
        <scheme val="minor"/>
      </rPr>
      <t>»</t>
    </r>
  </si>
  <si>
    <t>(в редакции постановления Администрации Курского района Курской области от 24.01.2018 № 139)</t>
  </si>
  <si>
    <t>Приложение к</t>
  </si>
  <si>
    <t>постановлению Администрации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</si>
</sst>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4" fontId="0" fillId="0" borderId="0" xfId="0" applyNumberFormat="1"/>
    <xf numFmtId="0" fontId="3" fillId="0" borderId="0" xfId="0" applyFont="1" applyAlignment="1">
      <alignment horizontal="justify"/>
    </xf>
    <xf numFmtId="0" fontId="0" fillId="0" borderId="0" xfId="0" applyFont="1"/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top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7"/>
  <sheetViews>
    <sheetView tabSelected="1" view="pageBreakPreview" zoomScale="60" workbookViewId="0">
      <selection activeCell="G50" sqref="G50:G53"/>
    </sheetView>
  </sheetViews>
  <sheetFormatPr defaultRowHeight="14.4"/>
  <cols>
    <col min="1" max="1" width="4" customWidth="1"/>
    <col min="2" max="2" width="49.33203125" customWidth="1"/>
    <col min="3" max="3" width="32.109375" customWidth="1"/>
    <col min="4" max="4" width="13" customWidth="1"/>
    <col min="5" max="5" width="18" customWidth="1"/>
    <col min="6" max="6" width="19.21875" customWidth="1"/>
    <col min="7" max="7" width="13.6640625" customWidth="1"/>
    <col min="8" max="9" width="14.44140625" customWidth="1"/>
    <col min="10" max="10" width="17.109375" customWidth="1"/>
    <col min="11" max="11" width="11.44140625" bestFit="1" customWidth="1"/>
  </cols>
  <sheetData>
    <row r="1" spans="1:10">
      <c r="J1" s="40"/>
    </row>
    <row r="2" spans="1:10">
      <c r="A2" s="90" t="s">
        <v>43</v>
      </c>
      <c r="B2" s="90"/>
      <c r="C2" s="90"/>
      <c r="D2" s="90"/>
      <c r="E2" s="90"/>
      <c r="F2" s="90"/>
      <c r="G2" s="90"/>
      <c r="H2" s="90"/>
      <c r="I2" s="90"/>
      <c r="J2" s="90"/>
    </row>
    <row r="3" spans="1:10">
      <c r="A3" s="90" t="s">
        <v>44</v>
      </c>
      <c r="B3" s="90"/>
      <c r="C3" s="90"/>
      <c r="D3" s="90"/>
      <c r="E3" s="90"/>
      <c r="F3" s="90"/>
      <c r="G3" s="90"/>
      <c r="H3" s="90"/>
      <c r="I3" s="90"/>
      <c r="J3" s="90"/>
    </row>
    <row r="4" spans="1:10">
      <c r="A4" s="90" t="s">
        <v>7</v>
      </c>
      <c r="B4" s="90"/>
      <c r="C4" s="90"/>
      <c r="D4" s="90"/>
      <c r="E4" s="90"/>
      <c r="F4" s="90"/>
      <c r="G4" s="90"/>
      <c r="H4" s="90"/>
      <c r="I4" s="90"/>
      <c r="J4" s="90"/>
    </row>
    <row r="5" spans="1:10">
      <c r="A5" s="90" t="s">
        <v>37</v>
      </c>
      <c r="B5" s="90"/>
      <c r="C5" s="90"/>
      <c r="D5" s="90"/>
      <c r="E5" s="90"/>
      <c r="F5" s="90"/>
      <c r="G5" s="90"/>
      <c r="H5" s="90"/>
      <c r="I5" s="90"/>
      <c r="J5" s="90"/>
    </row>
    <row r="6" spans="1:10" ht="53.4" customHeight="1">
      <c r="A6" s="1"/>
      <c r="I6" s="91" t="s">
        <v>42</v>
      </c>
      <c r="J6" s="91"/>
    </row>
    <row r="7" spans="1:10">
      <c r="A7" s="92" t="s">
        <v>0</v>
      </c>
      <c r="B7" s="92"/>
      <c r="C7" s="92"/>
      <c r="D7" s="92"/>
      <c r="E7" s="92"/>
      <c r="F7" s="92"/>
      <c r="G7" s="92"/>
      <c r="H7" s="92"/>
      <c r="I7" s="92"/>
      <c r="J7" s="92"/>
    </row>
    <row r="8" spans="1:10" ht="31.5" customHeight="1">
      <c r="A8" s="95" t="s">
        <v>35</v>
      </c>
      <c r="B8" s="96"/>
      <c r="C8" s="96"/>
      <c r="D8" s="96"/>
      <c r="E8" s="96"/>
      <c r="F8" s="96"/>
      <c r="G8" s="96"/>
      <c r="H8" s="96"/>
      <c r="I8" s="96"/>
      <c r="J8" s="96"/>
    </row>
    <row r="9" spans="1:10" ht="15" thickBot="1">
      <c r="A9" s="4"/>
      <c r="B9" s="5"/>
      <c r="C9" s="5"/>
      <c r="D9" s="5"/>
      <c r="E9" s="5"/>
      <c r="F9" s="5"/>
      <c r="G9" s="5"/>
      <c r="H9" s="5"/>
      <c r="I9" s="5"/>
      <c r="J9" s="5"/>
    </row>
    <row r="10" spans="1:10" ht="16.5" customHeight="1" thickBot="1">
      <c r="A10" s="52" t="s">
        <v>8</v>
      </c>
      <c r="B10" s="61" t="s">
        <v>9</v>
      </c>
      <c r="C10" s="61" t="s">
        <v>10</v>
      </c>
      <c r="D10" s="61" t="s">
        <v>11</v>
      </c>
      <c r="E10" s="97" t="s">
        <v>12</v>
      </c>
      <c r="F10" s="98"/>
      <c r="G10" s="98"/>
      <c r="H10" s="98"/>
      <c r="I10" s="98"/>
      <c r="J10" s="99"/>
    </row>
    <row r="11" spans="1:10" ht="15" customHeight="1">
      <c r="A11" s="53"/>
      <c r="B11" s="63"/>
      <c r="C11" s="63"/>
      <c r="D11" s="63"/>
      <c r="E11" s="61" t="s">
        <v>1</v>
      </c>
      <c r="F11" s="61" t="s">
        <v>2</v>
      </c>
      <c r="G11" s="61" t="s">
        <v>3</v>
      </c>
      <c r="H11" s="61" t="s">
        <v>13</v>
      </c>
      <c r="I11" s="61" t="s">
        <v>6</v>
      </c>
      <c r="J11" s="61" t="s">
        <v>4</v>
      </c>
    </row>
    <row r="12" spans="1:10" ht="38.25" customHeight="1" thickBot="1">
      <c r="A12" s="54"/>
      <c r="B12" s="62"/>
      <c r="C12" s="62"/>
      <c r="D12" s="62"/>
      <c r="E12" s="62"/>
      <c r="F12" s="62"/>
      <c r="G12" s="62"/>
      <c r="H12" s="62"/>
      <c r="I12" s="62"/>
      <c r="J12" s="62"/>
    </row>
    <row r="13" spans="1:10" s="2" customFormat="1" ht="15" thickBot="1">
      <c r="A13" s="6">
        <v>1</v>
      </c>
      <c r="B13" s="7">
        <v>2</v>
      </c>
      <c r="C13" s="7">
        <v>3</v>
      </c>
      <c r="D13" s="7">
        <v>4</v>
      </c>
      <c r="E13" s="8">
        <v>5</v>
      </c>
      <c r="F13" s="8">
        <v>6</v>
      </c>
      <c r="G13" s="7">
        <v>7</v>
      </c>
      <c r="H13" s="7">
        <v>8</v>
      </c>
      <c r="I13" s="7">
        <v>9</v>
      </c>
      <c r="J13" s="7">
        <v>10</v>
      </c>
    </row>
    <row r="14" spans="1:10" ht="15" customHeight="1" thickBot="1">
      <c r="A14" s="52" t="s">
        <v>14</v>
      </c>
      <c r="B14" s="49" t="s">
        <v>40</v>
      </c>
      <c r="C14" s="46" t="s">
        <v>39</v>
      </c>
      <c r="D14" s="9" t="s">
        <v>29</v>
      </c>
      <c r="E14" s="10">
        <f>E15+E17</f>
        <v>727045.7</v>
      </c>
      <c r="F14" s="11">
        <f>E14</f>
        <v>727045.7</v>
      </c>
      <c r="G14" s="84" t="s">
        <v>5</v>
      </c>
      <c r="H14" s="70" t="s">
        <v>5</v>
      </c>
      <c r="I14" s="70" t="s">
        <v>5</v>
      </c>
      <c r="J14" s="70" t="s">
        <v>5</v>
      </c>
    </row>
    <row r="15" spans="1:10" ht="15" customHeight="1">
      <c r="A15" s="53"/>
      <c r="B15" s="50"/>
      <c r="C15" s="47"/>
      <c r="D15" s="47" t="s">
        <v>15</v>
      </c>
      <c r="E15" s="41">
        <f>E19+E23+E27</f>
        <v>528115.69999999995</v>
      </c>
      <c r="F15" s="41">
        <f>F19+F23+F27</f>
        <v>528115.69999999995</v>
      </c>
      <c r="G15" s="85"/>
      <c r="H15" s="71"/>
      <c r="I15" s="71"/>
      <c r="J15" s="71"/>
    </row>
    <row r="16" spans="1:10" ht="0.75" customHeight="1" thickBot="1">
      <c r="A16" s="53"/>
      <c r="B16" s="50"/>
      <c r="C16" s="47"/>
      <c r="D16" s="47"/>
      <c r="E16" s="42"/>
      <c r="F16" s="42"/>
      <c r="G16" s="85"/>
      <c r="H16" s="71"/>
      <c r="I16" s="71"/>
      <c r="J16" s="71"/>
    </row>
    <row r="17" spans="1:10" ht="21" customHeight="1" thickBot="1">
      <c r="A17" s="53"/>
      <c r="B17" s="51"/>
      <c r="C17" s="47"/>
      <c r="D17" s="12" t="s">
        <v>16</v>
      </c>
      <c r="E17" s="13">
        <f t="shared" ref="E17:F17" si="0">E21+E25+E29</f>
        <v>198930</v>
      </c>
      <c r="F17" s="13">
        <f t="shared" si="0"/>
        <v>198930</v>
      </c>
      <c r="G17" s="86"/>
      <c r="H17" s="72"/>
      <c r="I17" s="72"/>
      <c r="J17" s="72"/>
    </row>
    <row r="18" spans="1:10" ht="19.5" customHeight="1" thickBot="1">
      <c r="A18" s="53"/>
      <c r="B18" s="46" t="s">
        <v>21</v>
      </c>
      <c r="C18" s="47"/>
      <c r="D18" s="9" t="s">
        <v>29</v>
      </c>
      <c r="E18" s="14">
        <f>E19+E21</f>
        <v>13980</v>
      </c>
      <c r="F18" s="15">
        <f>E18</f>
        <v>13980</v>
      </c>
      <c r="G18" s="87" t="s">
        <v>5</v>
      </c>
      <c r="H18" s="70" t="s">
        <v>5</v>
      </c>
      <c r="I18" s="70" t="s">
        <v>5</v>
      </c>
      <c r="J18" s="70" t="s">
        <v>5</v>
      </c>
    </row>
    <row r="19" spans="1:10" ht="14.25" customHeight="1">
      <c r="A19" s="53"/>
      <c r="B19" s="47"/>
      <c r="C19" s="47"/>
      <c r="D19" s="43" t="s">
        <v>15</v>
      </c>
      <c r="E19" s="44">
        <v>0</v>
      </c>
      <c r="F19" s="44">
        <v>0</v>
      </c>
      <c r="G19" s="88"/>
      <c r="H19" s="71"/>
      <c r="I19" s="71"/>
      <c r="J19" s="71"/>
    </row>
    <row r="20" spans="1:10" ht="2.25" customHeight="1" thickBot="1">
      <c r="A20" s="53"/>
      <c r="B20" s="47"/>
      <c r="C20" s="47"/>
      <c r="D20" s="43"/>
      <c r="E20" s="45"/>
      <c r="F20" s="45"/>
      <c r="G20" s="88"/>
      <c r="H20" s="71"/>
      <c r="I20" s="71"/>
      <c r="J20" s="71"/>
    </row>
    <row r="21" spans="1:10" ht="33" customHeight="1" thickBot="1">
      <c r="A21" s="53"/>
      <c r="B21" s="48"/>
      <c r="C21" s="47"/>
      <c r="D21" s="16" t="s">
        <v>16</v>
      </c>
      <c r="E21" s="17">
        <f>19000-5020</f>
        <v>13980</v>
      </c>
      <c r="F21" s="17">
        <f>E21</f>
        <v>13980</v>
      </c>
      <c r="G21" s="89"/>
      <c r="H21" s="72"/>
      <c r="I21" s="72"/>
      <c r="J21" s="72"/>
    </row>
    <row r="22" spans="1:10" ht="18.75" customHeight="1" thickBot="1">
      <c r="A22" s="53"/>
      <c r="B22" s="46" t="s">
        <v>30</v>
      </c>
      <c r="C22" s="47"/>
      <c r="D22" s="9" t="s">
        <v>29</v>
      </c>
      <c r="E22" s="15">
        <f>E23+E25</f>
        <v>26103.200000000001</v>
      </c>
      <c r="F22" s="15">
        <f>E22</f>
        <v>26103.200000000001</v>
      </c>
      <c r="G22" s="81" t="s">
        <v>5</v>
      </c>
      <c r="H22" s="81" t="s">
        <v>5</v>
      </c>
      <c r="I22" s="81" t="s">
        <v>5</v>
      </c>
      <c r="J22" s="81" t="s">
        <v>5</v>
      </c>
    </row>
    <row r="23" spans="1:10" ht="19.5" customHeight="1">
      <c r="A23" s="53"/>
      <c r="B23" s="47"/>
      <c r="C23" s="47"/>
      <c r="D23" s="43" t="s">
        <v>15</v>
      </c>
      <c r="E23" s="44">
        <v>1103.2</v>
      </c>
      <c r="F23" s="44">
        <v>1103.2</v>
      </c>
      <c r="G23" s="82"/>
      <c r="H23" s="82"/>
      <c r="I23" s="82"/>
      <c r="J23" s="82"/>
    </row>
    <row r="24" spans="1:10" ht="0.75" customHeight="1" thickBot="1">
      <c r="A24" s="53"/>
      <c r="B24" s="47"/>
      <c r="C24" s="47"/>
      <c r="D24" s="43"/>
      <c r="E24" s="45"/>
      <c r="F24" s="45"/>
      <c r="G24" s="82"/>
      <c r="H24" s="82"/>
      <c r="I24" s="82"/>
      <c r="J24" s="82"/>
    </row>
    <row r="25" spans="1:10" ht="28.2" customHeight="1" thickBot="1">
      <c r="A25" s="53"/>
      <c r="B25" s="48"/>
      <c r="C25" s="47"/>
      <c r="D25" s="18" t="s">
        <v>16</v>
      </c>
      <c r="E25" s="19">
        <f>50000-25000</f>
        <v>25000</v>
      </c>
      <c r="F25" s="19">
        <f>E25</f>
        <v>25000</v>
      </c>
      <c r="G25" s="83"/>
      <c r="H25" s="83"/>
      <c r="I25" s="83"/>
      <c r="J25" s="83"/>
    </row>
    <row r="26" spans="1:10" ht="22.5" customHeight="1" thickBot="1">
      <c r="A26" s="53"/>
      <c r="B26" s="46" t="s">
        <v>20</v>
      </c>
      <c r="C26" s="47"/>
      <c r="D26" s="9" t="s">
        <v>29</v>
      </c>
      <c r="E26" s="15">
        <f>E27+E29</f>
        <v>686962.5</v>
      </c>
      <c r="F26" s="20">
        <f>E26</f>
        <v>686962.5</v>
      </c>
      <c r="G26" s="81" t="s">
        <v>5</v>
      </c>
      <c r="H26" s="81" t="s">
        <v>5</v>
      </c>
      <c r="I26" s="81" t="s">
        <v>5</v>
      </c>
      <c r="J26" s="81" t="s">
        <v>5</v>
      </c>
    </row>
    <row r="27" spans="1:10" ht="15" customHeight="1" thickBot="1">
      <c r="A27" s="53"/>
      <c r="B27" s="47"/>
      <c r="C27" s="47"/>
      <c r="D27" s="43" t="s">
        <v>15</v>
      </c>
      <c r="E27" s="44">
        <v>527012.5</v>
      </c>
      <c r="F27" s="44">
        <f>E27</f>
        <v>527012.5</v>
      </c>
      <c r="G27" s="82"/>
      <c r="H27" s="82"/>
      <c r="I27" s="82"/>
      <c r="J27" s="82"/>
    </row>
    <row r="28" spans="1:10" ht="9" hidden="1" customHeight="1" thickBot="1">
      <c r="A28" s="53"/>
      <c r="B28" s="47"/>
      <c r="C28" s="47"/>
      <c r="D28" s="43"/>
      <c r="E28" s="45"/>
      <c r="F28" s="45"/>
      <c r="G28" s="82"/>
      <c r="H28" s="82"/>
      <c r="I28" s="82"/>
      <c r="J28" s="82"/>
    </row>
    <row r="29" spans="1:10" ht="28.8" customHeight="1" thickBot="1">
      <c r="A29" s="54"/>
      <c r="B29" s="48"/>
      <c r="C29" s="47"/>
      <c r="D29" s="21" t="s">
        <v>16</v>
      </c>
      <c r="E29" s="19">
        <f>160000-50</f>
        <v>159950</v>
      </c>
      <c r="F29" s="19">
        <f>E29</f>
        <v>159950</v>
      </c>
      <c r="G29" s="83"/>
      <c r="H29" s="83"/>
      <c r="I29" s="83"/>
      <c r="J29" s="83"/>
    </row>
    <row r="30" spans="1:10" ht="18" customHeight="1" thickBot="1">
      <c r="A30" s="22" t="s">
        <v>17</v>
      </c>
      <c r="B30" s="49" t="s">
        <v>22</v>
      </c>
      <c r="C30" s="52" t="s">
        <v>25</v>
      </c>
      <c r="D30" s="9" t="s">
        <v>29</v>
      </c>
      <c r="E30" s="23">
        <f>E31+E33</f>
        <v>15983505.800000001</v>
      </c>
      <c r="F30" s="23">
        <f>E30</f>
        <v>15983505.800000001</v>
      </c>
      <c r="G30" s="77" t="s">
        <v>5</v>
      </c>
      <c r="H30" s="70" t="s">
        <v>5</v>
      </c>
      <c r="I30" s="61" t="s">
        <v>5</v>
      </c>
      <c r="J30" s="61" t="s">
        <v>5</v>
      </c>
    </row>
    <row r="31" spans="1:10" ht="18.75" customHeight="1" thickBot="1">
      <c r="A31" s="24"/>
      <c r="B31" s="50"/>
      <c r="C31" s="53"/>
      <c r="D31" s="43" t="s">
        <v>15</v>
      </c>
      <c r="E31" s="44">
        <f>E35+E39+E43+E48+E51+E55+E59+E63</f>
        <v>6096220.0700000003</v>
      </c>
      <c r="F31" s="44">
        <f>F35+F39+F43+F48+F51+F55+F59+F63</f>
        <v>6150140.0700000003</v>
      </c>
      <c r="G31" s="78"/>
      <c r="H31" s="71"/>
      <c r="I31" s="63"/>
      <c r="J31" s="63"/>
    </row>
    <row r="32" spans="1:10" ht="17.25" hidden="1" customHeight="1" thickBot="1">
      <c r="A32" s="24"/>
      <c r="B32" s="50"/>
      <c r="C32" s="53"/>
      <c r="D32" s="43"/>
      <c r="E32" s="45"/>
      <c r="F32" s="45"/>
      <c r="G32" s="78"/>
      <c r="H32" s="71"/>
      <c r="I32" s="63"/>
      <c r="J32" s="63"/>
    </row>
    <row r="33" spans="1:11" ht="23.25" customHeight="1" thickBot="1">
      <c r="A33" s="24"/>
      <c r="B33" s="51"/>
      <c r="C33" s="53"/>
      <c r="D33" s="21" t="s">
        <v>16</v>
      </c>
      <c r="E33" s="17">
        <f>E37+E41+E45+E49+E53+E57+E61+E65</f>
        <v>9887285.7300000004</v>
      </c>
      <c r="F33" s="17">
        <f>F37+F41+F45+F49+F53+F57+F61+F65</f>
        <v>9887285.7300000004</v>
      </c>
      <c r="G33" s="79"/>
      <c r="H33" s="72"/>
      <c r="I33" s="62"/>
      <c r="J33" s="62"/>
    </row>
    <row r="34" spans="1:11" ht="20.25" customHeight="1" thickBot="1">
      <c r="A34" s="24"/>
      <c r="B34" s="46" t="s">
        <v>23</v>
      </c>
      <c r="C34" s="53"/>
      <c r="D34" s="9" t="s">
        <v>29</v>
      </c>
      <c r="E34" s="15">
        <f>E35+E37</f>
        <v>4134868.81</v>
      </c>
      <c r="F34" s="20">
        <f>E34</f>
        <v>4134868.81</v>
      </c>
      <c r="G34" s="61" t="s">
        <v>5</v>
      </c>
      <c r="H34" s="61" t="s">
        <v>5</v>
      </c>
      <c r="I34" s="61" t="s">
        <v>5</v>
      </c>
      <c r="J34" s="61" t="s">
        <v>5</v>
      </c>
    </row>
    <row r="35" spans="1:11" ht="18.75" customHeight="1" thickBot="1">
      <c r="A35" s="24"/>
      <c r="B35" s="47"/>
      <c r="C35" s="53"/>
      <c r="D35" s="43" t="s">
        <v>15</v>
      </c>
      <c r="E35" s="44">
        <v>230880</v>
      </c>
      <c r="F35" s="44">
        <f>E35</f>
        <v>230880</v>
      </c>
      <c r="G35" s="63"/>
      <c r="H35" s="63"/>
      <c r="I35" s="63"/>
      <c r="J35" s="63"/>
    </row>
    <row r="36" spans="1:11" ht="8.25" hidden="1" customHeight="1" thickBot="1">
      <c r="A36" s="24"/>
      <c r="B36" s="47"/>
      <c r="C36" s="53"/>
      <c r="D36" s="43"/>
      <c r="E36" s="45"/>
      <c r="F36" s="45"/>
      <c r="G36" s="63"/>
      <c r="H36" s="63"/>
      <c r="I36" s="63"/>
      <c r="J36" s="63"/>
    </row>
    <row r="37" spans="1:11" ht="29.4" customHeight="1" thickBot="1">
      <c r="A37" s="24"/>
      <c r="B37" s="48"/>
      <c r="C37" s="53"/>
      <c r="D37" s="21" t="s">
        <v>16</v>
      </c>
      <c r="E37" s="36">
        <f>221000-7000+98000+2100000-1300-16711.19+1420000+90000</f>
        <v>3903988.81</v>
      </c>
      <c r="F37" s="36">
        <f>E37</f>
        <v>3903988.81</v>
      </c>
      <c r="G37" s="62"/>
      <c r="H37" s="62"/>
      <c r="I37" s="62"/>
      <c r="J37" s="62"/>
    </row>
    <row r="38" spans="1:11" ht="15" thickBot="1">
      <c r="A38" s="24"/>
      <c r="B38" s="46" t="s">
        <v>36</v>
      </c>
      <c r="C38" s="53"/>
      <c r="D38" s="9" t="s">
        <v>29</v>
      </c>
      <c r="E38" s="15">
        <f>E39+E41</f>
        <v>159618</v>
      </c>
      <c r="F38" s="15">
        <f>E38</f>
        <v>159618</v>
      </c>
      <c r="G38" s="61" t="s">
        <v>5</v>
      </c>
      <c r="H38" s="61" t="s">
        <v>5</v>
      </c>
      <c r="I38" s="61" t="s">
        <v>5</v>
      </c>
      <c r="J38" s="61" t="s">
        <v>5</v>
      </c>
    </row>
    <row r="39" spans="1:11" ht="18" customHeight="1">
      <c r="A39" s="24"/>
      <c r="B39" s="47"/>
      <c r="C39" s="53"/>
      <c r="D39" s="43" t="s">
        <v>15</v>
      </c>
      <c r="E39" s="44">
        <v>116080</v>
      </c>
      <c r="F39" s="44">
        <v>170000</v>
      </c>
      <c r="G39" s="63"/>
      <c r="H39" s="63"/>
      <c r="I39" s="63"/>
      <c r="J39" s="63"/>
    </row>
    <row r="40" spans="1:11" ht="0.75" customHeight="1" thickBot="1">
      <c r="A40" s="24"/>
      <c r="B40" s="47"/>
      <c r="C40" s="53"/>
      <c r="D40" s="43"/>
      <c r="E40" s="45"/>
      <c r="F40" s="45"/>
      <c r="G40" s="63"/>
      <c r="H40" s="63"/>
      <c r="I40" s="63"/>
      <c r="J40" s="63"/>
    </row>
    <row r="41" spans="1:11" ht="29.4" customHeight="1" thickBot="1">
      <c r="A41" s="24"/>
      <c r="B41" s="47"/>
      <c r="C41" s="53"/>
      <c r="D41" s="21" t="s">
        <v>16</v>
      </c>
      <c r="E41" s="17">
        <f>180000-136462</f>
        <v>43538</v>
      </c>
      <c r="F41" s="17">
        <f>E41</f>
        <v>43538</v>
      </c>
      <c r="G41" s="62"/>
      <c r="H41" s="62"/>
      <c r="I41" s="62"/>
      <c r="J41" s="62"/>
      <c r="K41" s="3"/>
    </row>
    <row r="42" spans="1:11" ht="24" customHeight="1" thickBot="1">
      <c r="A42" s="24"/>
      <c r="B42" s="46" t="s">
        <v>26</v>
      </c>
      <c r="C42" s="53"/>
      <c r="D42" s="9" t="s">
        <v>29</v>
      </c>
      <c r="E42" s="23">
        <f>E43+E45</f>
        <v>11045257.990000002</v>
      </c>
      <c r="F42" s="23">
        <f>E42</f>
        <v>11045257.990000002</v>
      </c>
      <c r="G42" s="81" t="s">
        <v>5</v>
      </c>
      <c r="H42" s="81" t="s">
        <v>5</v>
      </c>
      <c r="I42" s="81" t="s">
        <v>5</v>
      </c>
      <c r="J42" s="81" t="s">
        <v>5</v>
      </c>
    </row>
    <row r="43" spans="1:11" ht="16.5" customHeight="1">
      <c r="A43" s="24"/>
      <c r="B43" s="47"/>
      <c r="C43" s="53"/>
      <c r="D43" s="43" t="s">
        <v>15</v>
      </c>
      <c r="E43" s="44">
        <f>5395682.38+3949.69</f>
        <v>5399632.0700000003</v>
      </c>
      <c r="F43" s="44">
        <f>E43</f>
        <v>5399632.0700000003</v>
      </c>
      <c r="G43" s="82"/>
      <c r="H43" s="82"/>
      <c r="I43" s="82"/>
      <c r="J43" s="82"/>
    </row>
    <row r="44" spans="1:11" ht="1.8" customHeight="1" thickBot="1">
      <c r="A44" s="24"/>
      <c r="B44" s="47"/>
      <c r="C44" s="53"/>
      <c r="D44" s="43"/>
      <c r="E44" s="45"/>
      <c r="F44" s="45"/>
      <c r="G44" s="82"/>
      <c r="H44" s="82"/>
      <c r="I44" s="82"/>
      <c r="J44" s="82"/>
    </row>
    <row r="45" spans="1:11" ht="46.2" customHeight="1" thickBot="1">
      <c r="A45" s="25"/>
      <c r="B45" s="48"/>
      <c r="C45" s="54"/>
      <c r="D45" s="21" t="s">
        <v>16</v>
      </c>
      <c r="E45" s="17">
        <f>5656081.2-9000-5854.97+4399.69</f>
        <v>5645625.9200000009</v>
      </c>
      <c r="F45" s="17">
        <f>E45</f>
        <v>5645625.9200000009</v>
      </c>
      <c r="G45" s="83"/>
      <c r="H45" s="83"/>
      <c r="I45" s="83"/>
      <c r="J45" s="83"/>
    </row>
    <row r="46" spans="1:11" ht="18" hidden="1" customHeight="1" thickBot="1">
      <c r="A46" s="26"/>
      <c r="B46" s="46" t="s">
        <v>24</v>
      </c>
      <c r="C46" s="52" t="s">
        <v>18</v>
      </c>
      <c r="D46" s="9" t="s">
        <v>29</v>
      </c>
      <c r="E46" s="15">
        <f>E47+E48+E49</f>
        <v>0</v>
      </c>
      <c r="F46" s="15">
        <f>F47+F48+F49</f>
        <v>0</v>
      </c>
      <c r="G46" s="61" t="s">
        <v>5</v>
      </c>
      <c r="H46" s="73" t="s">
        <v>5</v>
      </c>
      <c r="I46" s="61" t="s">
        <v>5</v>
      </c>
      <c r="J46" s="61" t="s">
        <v>5</v>
      </c>
    </row>
    <row r="47" spans="1:11" ht="17.25" hidden="1" customHeight="1" thickBot="1">
      <c r="A47" s="24"/>
      <c r="B47" s="47"/>
      <c r="C47" s="53"/>
      <c r="D47" s="43" t="s">
        <v>15</v>
      </c>
      <c r="E47" s="44"/>
      <c r="F47" s="44"/>
      <c r="G47" s="63"/>
      <c r="H47" s="80"/>
      <c r="I47" s="63"/>
      <c r="J47" s="63"/>
    </row>
    <row r="48" spans="1:11" ht="3.75" hidden="1" customHeight="1" thickBot="1">
      <c r="A48" s="24"/>
      <c r="B48" s="47"/>
      <c r="C48" s="53"/>
      <c r="D48" s="43"/>
      <c r="E48" s="45"/>
      <c r="F48" s="45"/>
      <c r="G48" s="63"/>
      <c r="H48" s="80"/>
      <c r="I48" s="63"/>
      <c r="J48" s="63"/>
    </row>
    <row r="49" spans="1:10" ht="17.25" hidden="1" customHeight="1" thickBot="1">
      <c r="A49" s="24"/>
      <c r="B49" s="48"/>
      <c r="C49" s="53"/>
      <c r="D49" s="18" t="s">
        <v>16</v>
      </c>
      <c r="E49" s="17"/>
      <c r="F49" s="17"/>
      <c r="G49" s="62"/>
      <c r="H49" s="74"/>
      <c r="I49" s="62"/>
      <c r="J49" s="62"/>
    </row>
    <row r="50" spans="1:10" ht="15.75" customHeight="1" thickBot="1">
      <c r="A50" s="24"/>
      <c r="B50" s="46" t="s">
        <v>31</v>
      </c>
      <c r="C50" s="53"/>
      <c r="D50" s="9" t="s">
        <v>29</v>
      </c>
      <c r="E50" s="15">
        <f>E51+E53</f>
        <v>40000</v>
      </c>
      <c r="F50" s="15">
        <f>E50</f>
        <v>40000</v>
      </c>
      <c r="G50" s="61" t="s">
        <v>19</v>
      </c>
      <c r="H50" s="77" t="s">
        <v>5</v>
      </c>
      <c r="I50" s="61" t="s">
        <v>19</v>
      </c>
      <c r="J50" s="61" t="s">
        <v>19</v>
      </c>
    </row>
    <row r="51" spans="1:10" ht="21.75" customHeight="1">
      <c r="A51" s="24"/>
      <c r="B51" s="47"/>
      <c r="C51" s="53"/>
      <c r="D51" s="43" t="s">
        <v>15</v>
      </c>
      <c r="E51" s="44">
        <v>40000</v>
      </c>
      <c r="F51" s="44">
        <f>E51</f>
        <v>40000</v>
      </c>
      <c r="G51" s="63"/>
      <c r="H51" s="78"/>
      <c r="I51" s="63"/>
      <c r="J51" s="63"/>
    </row>
    <row r="52" spans="1:10" ht="18.75" customHeight="1" thickBot="1">
      <c r="A52" s="24"/>
      <c r="B52" s="47"/>
      <c r="C52" s="53"/>
      <c r="D52" s="43"/>
      <c r="E52" s="45"/>
      <c r="F52" s="45"/>
      <c r="G52" s="63"/>
      <c r="H52" s="78"/>
      <c r="I52" s="63"/>
      <c r="J52" s="63"/>
    </row>
    <row r="53" spans="1:10" ht="56.4" customHeight="1" thickBot="1">
      <c r="A53" s="24"/>
      <c r="B53" s="48"/>
      <c r="C53" s="53"/>
      <c r="D53" s="18" t="s">
        <v>16</v>
      </c>
      <c r="E53" s="38">
        <f>20000-20000</f>
        <v>0</v>
      </c>
      <c r="F53" s="38">
        <f>20000-20000</f>
        <v>0</v>
      </c>
      <c r="G53" s="62"/>
      <c r="H53" s="79"/>
      <c r="I53" s="62"/>
      <c r="J53" s="62"/>
    </row>
    <row r="54" spans="1:10" ht="21" customHeight="1" thickBot="1">
      <c r="A54" s="24"/>
      <c r="B54" s="46" t="s">
        <v>32</v>
      </c>
      <c r="C54" s="53"/>
      <c r="D54" s="9" t="s">
        <v>29</v>
      </c>
      <c r="E54" s="15">
        <f>E55+E57</f>
        <v>395645</v>
      </c>
      <c r="F54" s="15">
        <f>E54</f>
        <v>395645</v>
      </c>
      <c r="G54" s="61" t="s">
        <v>5</v>
      </c>
      <c r="H54" s="73" t="s">
        <v>5</v>
      </c>
      <c r="I54" s="61" t="s">
        <v>5</v>
      </c>
      <c r="J54" s="61" t="s">
        <v>5</v>
      </c>
    </row>
    <row r="55" spans="1:10" ht="15.75" customHeight="1" thickBot="1">
      <c r="A55" s="24"/>
      <c r="B55" s="47"/>
      <c r="C55" s="53"/>
      <c r="D55" s="43" t="s">
        <v>15</v>
      </c>
      <c r="E55" s="44">
        <v>196145</v>
      </c>
      <c r="F55" s="44">
        <v>196145</v>
      </c>
      <c r="G55" s="63"/>
      <c r="H55" s="80"/>
      <c r="I55" s="63"/>
      <c r="J55" s="63"/>
    </row>
    <row r="56" spans="1:10" ht="6.75" hidden="1" customHeight="1" thickBot="1">
      <c r="A56" s="24"/>
      <c r="B56" s="47"/>
      <c r="C56" s="53"/>
      <c r="D56" s="43"/>
      <c r="E56" s="45"/>
      <c r="F56" s="45"/>
      <c r="G56" s="63"/>
      <c r="H56" s="80"/>
      <c r="I56" s="63"/>
      <c r="J56" s="63"/>
    </row>
    <row r="57" spans="1:10" ht="43.8" customHeight="1" thickBot="1">
      <c r="A57" s="24"/>
      <c r="B57" s="48"/>
      <c r="C57" s="53"/>
      <c r="D57" s="18" t="s">
        <v>16</v>
      </c>
      <c r="E57" s="17">
        <f>200000-500</f>
        <v>199500</v>
      </c>
      <c r="F57" s="17">
        <f>E57</f>
        <v>199500</v>
      </c>
      <c r="G57" s="62"/>
      <c r="H57" s="74"/>
      <c r="I57" s="62"/>
      <c r="J57" s="62"/>
    </row>
    <row r="58" spans="1:10" ht="21" customHeight="1" thickBot="1">
      <c r="A58" s="24"/>
      <c r="B58" s="46" t="s">
        <v>33</v>
      </c>
      <c r="C58" s="53"/>
      <c r="D58" s="9" t="s">
        <v>29</v>
      </c>
      <c r="E58" s="15">
        <f>E59+E61</f>
        <v>138082</v>
      </c>
      <c r="F58" s="15">
        <f>E58</f>
        <v>138082</v>
      </c>
      <c r="G58" s="61" t="s">
        <v>5</v>
      </c>
      <c r="H58" s="73" t="s">
        <v>5</v>
      </c>
      <c r="I58" s="61" t="s">
        <v>5</v>
      </c>
      <c r="J58" s="61" t="s">
        <v>5</v>
      </c>
    </row>
    <row r="59" spans="1:10">
      <c r="A59" s="24"/>
      <c r="B59" s="47"/>
      <c r="C59" s="53"/>
      <c r="D59" s="43" t="s">
        <v>15</v>
      </c>
      <c r="E59" s="44">
        <v>72883</v>
      </c>
      <c r="F59" s="44">
        <f>E59</f>
        <v>72883</v>
      </c>
      <c r="G59" s="63"/>
      <c r="H59" s="80"/>
      <c r="I59" s="63"/>
      <c r="J59" s="63"/>
    </row>
    <row r="60" spans="1:10" ht="5.25" customHeight="1" thickBot="1">
      <c r="A60" s="24"/>
      <c r="B60" s="47"/>
      <c r="C60" s="53"/>
      <c r="D60" s="43"/>
      <c r="E60" s="45"/>
      <c r="F60" s="45"/>
      <c r="G60" s="63"/>
      <c r="H60" s="80"/>
      <c r="I60" s="63"/>
      <c r="J60" s="63"/>
    </row>
    <row r="61" spans="1:10" ht="39" customHeight="1" thickBot="1">
      <c r="A61" s="24"/>
      <c r="B61" s="48"/>
      <c r="C61" s="53"/>
      <c r="D61" s="18" t="s">
        <v>16</v>
      </c>
      <c r="E61" s="17">
        <f>130000-64801</f>
        <v>65199</v>
      </c>
      <c r="F61" s="17">
        <f t="shared" ref="F61" si="1">E61</f>
        <v>65199</v>
      </c>
      <c r="G61" s="62"/>
      <c r="H61" s="74"/>
      <c r="I61" s="62"/>
      <c r="J61" s="62"/>
    </row>
    <row r="62" spans="1:10" ht="24.75" customHeight="1" thickBot="1">
      <c r="A62" s="24"/>
      <c r="B62" s="46" t="s">
        <v>34</v>
      </c>
      <c r="C62" s="53"/>
      <c r="D62" s="9" t="s">
        <v>29</v>
      </c>
      <c r="E62" s="15">
        <f>E63+E65</f>
        <v>70034</v>
      </c>
      <c r="F62" s="15">
        <f>E62</f>
        <v>70034</v>
      </c>
      <c r="G62" s="73" t="s">
        <v>5</v>
      </c>
      <c r="H62" s="73" t="s">
        <v>5</v>
      </c>
      <c r="I62" s="73" t="s">
        <v>5</v>
      </c>
      <c r="J62" s="73" t="s">
        <v>5</v>
      </c>
    </row>
    <row r="63" spans="1:10">
      <c r="A63" s="24"/>
      <c r="B63" s="47"/>
      <c r="C63" s="53"/>
      <c r="D63" s="43" t="s">
        <v>15</v>
      </c>
      <c r="E63" s="93">
        <v>40600</v>
      </c>
      <c r="F63" s="93">
        <f>E63</f>
        <v>40600</v>
      </c>
      <c r="G63" s="80"/>
      <c r="H63" s="80"/>
      <c r="I63" s="80"/>
      <c r="J63" s="80"/>
    </row>
    <row r="64" spans="1:10" ht="15" thickBot="1">
      <c r="A64" s="24"/>
      <c r="B64" s="47"/>
      <c r="C64" s="53"/>
      <c r="D64" s="43"/>
      <c r="E64" s="94"/>
      <c r="F64" s="94"/>
      <c r="G64" s="80"/>
      <c r="H64" s="80"/>
      <c r="I64" s="80"/>
      <c r="J64" s="80"/>
    </row>
    <row r="65" spans="1:11" ht="42" customHeight="1" thickBot="1">
      <c r="A65" s="25"/>
      <c r="B65" s="48"/>
      <c r="C65" s="54"/>
      <c r="D65" s="18" t="s">
        <v>16</v>
      </c>
      <c r="E65" s="39">
        <f>150000-120566</f>
        <v>29434</v>
      </c>
      <c r="F65" s="39">
        <f>E65</f>
        <v>29434</v>
      </c>
      <c r="G65" s="74"/>
      <c r="H65" s="74"/>
      <c r="I65" s="74"/>
      <c r="J65" s="74"/>
    </row>
    <row r="66" spans="1:11" ht="25.5" customHeight="1" thickBot="1">
      <c r="A66" s="55">
        <v>3</v>
      </c>
      <c r="B66" s="58" t="s">
        <v>41</v>
      </c>
      <c r="C66" s="46" t="s">
        <v>38</v>
      </c>
      <c r="D66" s="9" t="s">
        <v>29</v>
      </c>
      <c r="E66" s="27">
        <f>E67+E68</f>
        <v>9629013.5999999996</v>
      </c>
      <c r="F66" s="27">
        <f>F67+F68</f>
        <v>6196242.5999999996</v>
      </c>
      <c r="G66" s="28" t="s">
        <v>5</v>
      </c>
      <c r="H66" s="29">
        <f>H67+H68</f>
        <v>1658489</v>
      </c>
      <c r="I66" s="28" t="s">
        <v>5</v>
      </c>
      <c r="J66" s="30" t="s">
        <v>5</v>
      </c>
    </row>
    <row r="67" spans="1:11" ht="18" customHeight="1" thickBot="1">
      <c r="A67" s="56"/>
      <c r="B67" s="59"/>
      <c r="C67" s="47"/>
      <c r="D67" s="31" t="s">
        <v>15</v>
      </c>
      <c r="E67" s="32">
        <f>E70</f>
        <v>4677069.5999999996</v>
      </c>
      <c r="F67" s="32">
        <f>F70</f>
        <v>3018580.6</v>
      </c>
      <c r="G67" s="61" t="s">
        <v>5</v>
      </c>
      <c r="H67" s="33">
        <v>1658489</v>
      </c>
      <c r="I67" s="61" t="s">
        <v>5</v>
      </c>
      <c r="J67" s="61" t="s">
        <v>5</v>
      </c>
    </row>
    <row r="68" spans="1:11" ht="19.5" customHeight="1" thickBot="1">
      <c r="A68" s="56"/>
      <c r="B68" s="60"/>
      <c r="C68" s="47"/>
      <c r="D68" s="21" t="s">
        <v>16</v>
      </c>
      <c r="E68" s="17">
        <f t="shared" ref="E68:F68" si="2">E71</f>
        <v>4951944</v>
      </c>
      <c r="F68" s="17">
        <f t="shared" si="2"/>
        <v>3177662</v>
      </c>
      <c r="G68" s="62"/>
      <c r="H68" s="34">
        <v>0</v>
      </c>
      <c r="I68" s="62"/>
      <c r="J68" s="62"/>
    </row>
    <row r="69" spans="1:11" ht="24" customHeight="1" thickBot="1">
      <c r="A69" s="56"/>
      <c r="B69" s="46" t="s">
        <v>27</v>
      </c>
      <c r="C69" s="47"/>
      <c r="D69" s="9" t="s">
        <v>29</v>
      </c>
      <c r="E69" s="15">
        <f>E70+E71</f>
        <v>9629013.5999999996</v>
      </c>
      <c r="F69" s="15">
        <f>F70+F71</f>
        <v>6196242.5999999996</v>
      </c>
      <c r="G69" s="61" t="s">
        <v>5</v>
      </c>
      <c r="H69" s="11">
        <f>H70+H71</f>
        <v>3432771</v>
      </c>
      <c r="I69" s="61" t="s">
        <v>5</v>
      </c>
      <c r="J69" s="61" t="s">
        <v>5</v>
      </c>
    </row>
    <row r="70" spans="1:11" ht="19.5" customHeight="1" thickBot="1">
      <c r="A70" s="56"/>
      <c r="B70" s="47"/>
      <c r="C70" s="47"/>
      <c r="D70" s="35" t="s">
        <v>15</v>
      </c>
      <c r="E70" s="32">
        <f>F70+H70</f>
        <v>4677069.5999999996</v>
      </c>
      <c r="F70" s="32">
        <v>3018580.6</v>
      </c>
      <c r="G70" s="63"/>
      <c r="H70" s="11">
        <v>1658489</v>
      </c>
      <c r="I70" s="63"/>
      <c r="J70" s="63"/>
    </row>
    <row r="71" spans="1:11" ht="102" customHeight="1" thickBot="1">
      <c r="A71" s="56"/>
      <c r="B71" s="48"/>
      <c r="C71" s="48"/>
      <c r="D71" s="18" t="s">
        <v>16</v>
      </c>
      <c r="E71" s="36">
        <f>3222230-44568+1774282</f>
        <v>4951944</v>
      </c>
      <c r="F71" s="32">
        <v>3177662</v>
      </c>
      <c r="G71" s="62"/>
      <c r="H71" s="37">
        <v>1774282</v>
      </c>
      <c r="I71" s="62"/>
      <c r="J71" s="62"/>
    </row>
    <row r="72" spans="1:11" ht="15" thickBot="1">
      <c r="A72" s="56"/>
      <c r="B72" s="64" t="s">
        <v>28</v>
      </c>
      <c r="C72" s="65"/>
      <c r="D72" s="9" t="s">
        <v>29</v>
      </c>
      <c r="E72" s="15">
        <f>E69+E30+E14</f>
        <v>26339565.099999998</v>
      </c>
      <c r="F72" s="15">
        <f>(F69+F30+F14)-H72</f>
        <v>19474023.099999998</v>
      </c>
      <c r="G72" s="70" t="s">
        <v>5</v>
      </c>
      <c r="H72" s="11">
        <f>H73+H75</f>
        <v>3432771</v>
      </c>
      <c r="I72" s="61" t="s">
        <v>5</v>
      </c>
      <c r="J72" s="61" t="s">
        <v>5</v>
      </c>
    </row>
    <row r="73" spans="1:11">
      <c r="A73" s="56"/>
      <c r="B73" s="66"/>
      <c r="C73" s="67"/>
      <c r="D73" s="43" t="s">
        <v>15</v>
      </c>
      <c r="E73" s="75">
        <f>E15+E31+E67</f>
        <v>11301405.370000001</v>
      </c>
      <c r="F73" s="75">
        <f>F15+F31+F67</f>
        <v>9696836.370000001</v>
      </c>
      <c r="G73" s="71"/>
      <c r="H73" s="73">
        <v>1658489</v>
      </c>
      <c r="I73" s="63"/>
      <c r="J73" s="63"/>
      <c r="K73" s="3"/>
    </row>
    <row r="74" spans="1:11" ht="6.75" customHeight="1" thickBot="1">
      <c r="A74" s="56"/>
      <c r="B74" s="66"/>
      <c r="C74" s="67"/>
      <c r="D74" s="43"/>
      <c r="E74" s="76"/>
      <c r="F74" s="76"/>
      <c r="G74" s="71"/>
      <c r="H74" s="74"/>
      <c r="I74" s="63"/>
      <c r="J74" s="63"/>
    </row>
    <row r="75" spans="1:11" ht="15" thickBot="1">
      <c r="A75" s="57"/>
      <c r="B75" s="68"/>
      <c r="C75" s="69"/>
      <c r="D75" s="18" t="s">
        <v>16</v>
      </c>
      <c r="E75" s="15">
        <f>E71+E33+E17</f>
        <v>15038159.73</v>
      </c>
      <c r="F75" s="15">
        <f>F17+F33+F68</f>
        <v>13263877.73</v>
      </c>
      <c r="G75" s="72"/>
      <c r="H75" s="11">
        <v>1774282</v>
      </c>
      <c r="I75" s="62"/>
      <c r="J75" s="62"/>
    </row>
    <row r="77" spans="1:11">
      <c r="F77" s="3"/>
    </row>
  </sheetData>
  <mergeCells count="144">
    <mergeCell ref="J11:J12"/>
    <mergeCell ref="D15:D16"/>
    <mergeCell ref="A2:J2"/>
    <mergeCell ref="A3:J3"/>
    <mergeCell ref="A4:J4"/>
    <mergeCell ref="A5:J5"/>
    <mergeCell ref="I6:J6"/>
    <mergeCell ref="A7:J7"/>
    <mergeCell ref="F63:F64"/>
    <mergeCell ref="E63:E64"/>
    <mergeCell ref="D63:D64"/>
    <mergeCell ref="F59:F60"/>
    <mergeCell ref="E59:E60"/>
    <mergeCell ref="D59:D60"/>
    <mergeCell ref="A8:J8"/>
    <mergeCell ref="A10:A12"/>
    <mergeCell ref="B10:B12"/>
    <mergeCell ref="C10:C12"/>
    <mergeCell ref="D10:D12"/>
    <mergeCell ref="E10:J10"/>
    <mergeCell ref="E11:E12"/>
    <mergeCell ref="F11:F12"/>
    <mergeCell ref="G11:G12"/>
    <mergeCell ref="H11:H12"/>
    <mergeCell ref="I11:I12"/>
    <mergeCell ref="J42:J45"/>
    <mergeCell ref="A14:A29"/>
    <mergeCell ref="B14:B17"/>
    <mergeCell ref="C14:C29"/>
    <mergeCell ref="G14:G17"/>
    <mergeCell ref="H14:H17"/>
    <mergeCell ref="I14:I17"/>
    <mergeCell ref="J14:J17"/>
    <mergeCell ref="B18:B21"/>
    <mergeCell ref="G18:G21"/>
    <mergeCell ref="H18:H21"/>
    <mergeCell ref="I18:I21"/>
    <mergeCell ref="J18:J21"/>
    <mergeCell ref="B22:B25"/>
    <mergeCell ref="G22:G25"/>
    <mergeCell ref="H22:H25"/>
    <mergeCell ref="I22:I25"/>
    <mergeCell ref="J22:J25"/>
    <mergeCell ref="D23:D24"/>
    <mergeCell ref="B26:B29"/>
    <mergeCell ref="G26:G29"/>
    <mergeCell ref="H26:H29"/>
    <mergeCell ref="I26:I29"/>
    <mergeCell ref="G38:G41"/>
    <mergeCell ref="H38:H41"/>
    <mergeCell ref="I38:I41"/>
    <mergeCell ref="J38:J41"/>
    <mergeCell ref="G42:G45"/>
    <mergeCell ref="H42:H45"/>
    <mergeCell ref="I42:I45"/>
    <mergeCell ref="J26:J29"/>
    <mergeCell ref="G58:G61"/>
    <mergeCell ref="H58:H61"/>
    <mergeCell ref="I58:I61"/>
    <mergeCell ref="J58:J61"/>
    <mergeCell ref="G30:G33"/>
    <mergeCell ref="H30:H33"/>
    <mergeCell ref="I30:I33"/>
    <mergeCell ref="J30:J33"/>
    <mergeCell ref="G54:G57"/>
    <mergeCell ref="H54:H57"/>
    <mergeCell ref="I54:I57"/>
    <mergeCell ref="J54:J57"/>
    <mergeCell ref="G34:G37"/>
    <mergeCell ref="H34:H37"/>
    <mergeCell ref="I34:I37"/>
    <mergeCell ref="J34:J37"/>
    <mergeCell ref="G50:G53"/>
    <mergeCell ref="H50:H53"/>
    <mergeCell ref="I50:I53"/>
    <mergeCell ref="J50:J53"/>
    <mergeCell ref="I46:I49"/>
    <mergeCell ref="G62:G65"/>
    <mergeCell ref="H62:H65"/>
    <mergeCell ref="I62:I65"/>
    <mergeCell ref="J62:J65"/>
    <mergeCell ref="G46:G49"/>
    <mergeCell ref="H46:H49"/>
    <mergeCell ref="J46:J49"/>
    <mergeCell ref="A66:A75"/>
    <mergeCell ref="B66:B68"/>
    <mergeCell ref="C66:C71"/>
    <mergeCell ref="G67:G68"/>
    <mergeCell ref="I67:I68"/>
    <mergeCell ref="J67:J68"/>
    <mergeCell ref="B69:B71"/>
    <mergeCell ref="G69:G71"/>
    <mergeCell ref="I69:I71"/>
    <mergeCell ref="J69:J71"/>
    <mergeCell ref="B72:C75"/>
    <mergeCell ref="G72:G75"/>
    <mergeCell ref="I72:I75"/>
    <mergeCell ref="J72:J75"/>
    <mergeCell ref="H73:H74"/>
    <mergeCell ref="D73:D74"/>
    <mergeCell ref="E73:E74"/>
    <mergeCell ref="F73:F74"/>
    <mergeCell ref="F31:F32"/>
    <mergeCell ref="B62:B65"/>
    <mergeCell ref="B46:B49"/>
    <mergeCell ref="B54:B57"/>
    <mergeCell ref="B30:B33"/>
    <mergeCell ref="C30:C45"/>
    <mergeCell ref="B38:B41"/>
    <mergeCell ref="B58:B61"/>
    <mergeCell ref="D55:D56"/>
    <mergeCell ref="E55:E56"/>
    <mergeCell ref="F55:F56"/>
    <mergeCell ref="B42:B45"/>
    <mergeCell ref="B34:B37"/>
    <mergeCell ref="B50:B53"/>
    <mergeCell ref="C46:C65"/>
    <mergeCell ref="D35:D36"/>
    <mergeCell ref="E35:E36"/>
    <mergeCell ref="F35:F36"/>
    <mergeCell ref="E15:E16"/>
    <mergeCell ref="F15:F16"/>
    <mergeCell ref="D19:D20"/>
    <mergeCell ref="E19:E20"/>
    <mergeCell ref="F19:F20"/>
    <mergeCell ref="D47:D48"/>
    <mergeCell ref="E47:E48"/>
    <mergeCell ref="F47:F48"/>
    <mergeCell ref="D51:D52"/>
    <mergeCell ref="E51:E52"/>
    <mergeCell ref="F51:F52"/>
    <mergeCell ref="D39:D40"/>
    <mergeCell ref="E39:E40"/>
    <mergeCell ref="F39:F40"/>
    <mergeCell ref="D43:D44"/>
    <mergeCell ref="E43:E44"/>
    <mergeCell ref="F43:F44"/>
    <mergeCell ref="E23:E24"/>
    <mergeCell ref="F23:F24"/>
    <mergeCell ref="D27:D28"/>
    <mergeCell ref="E27:E28"/>
    <mergeCell ref="F27:F28"/>
    <mergeCell ref="D31:D32"/>
    <mergeCell ref="E31:E32"/>
  </mergeCells>
  <pageMargins left="0.62" right="0.2" top="0.2" bottom="0.31" header="0.2" footer="0.31496062992125984"/>
  <pageSetup paperSize="9" scale="70" orientation="landscape" verticalDpi="0" r:id="rId1"/>
  <rowBreaks count="1" manualBreakCount="1">
    <brk id="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22.11.19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adm-kult</dc:creator>
  <cp:lastModifiedBy>adm-kult</cp:lastModifiedBy>
  <cp:lastPrinted>2019-12-26T13:33:59Z</cp:lastPrinted>
  <dcterms:created xsi:type="dcterms:W3CDTF">2016-10-20T08:24:13Z</dcterms:created>
  <dcterms:modified xsi:type="dcterms:W3CDTF">2019-12-26T13:34:26Z</dcterms:modified>
</cp:coreProperties>
</file>