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uh_sobes\Desktop\Documents\ПРОГРАММА 2016-2020\НОВАЯ ПРОГРАММА 2020\ИЗМЕНЕНИЯ В ПРОГРАММУ\14_05_2020\"/>
    </mc:Choice>
  </mc:AlternateContent>
  <bookViews>
    <workbookView xWindow="0" yWindow="0" windowWidth="24000" windowHeight="9330"/>
  </bookViews>
  <sheets>
    <sheet name="Лист1" sheetId="1" r:id="rId1"/>
  </sheets>
  <definedNames>
    <definedName name="_xlnm.Print_Area" localSheetId="0">Лист1!$A$1:$M$58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47" i="1" l="1"/>
  <c r="L55" i="1" l="1"/>
  <c r="K55" i="1"/>
  <c r="J55" i="1"/>
  <c r="I55" i="1"/>
  <c r="H55" i="1"/>
  <c r="L52" i="1"/>
  <c r="K52" i="1"/>
  <c r="J52" i="1"/>
  <c r="I52" i="1"/>
  <c r="H52" i="1"/>
  <c r="L47" i="1"/>
  <c r="K47" i="1"/>
  <c r="J47" i="1"/>
  <c r="I47" i="1"/>
  <c r="L45" i="1"/>
  <c r="K45" i="1"/>
  <c r="J45" i="1"/>
  <c r="I45" i="1"/>
  <c r="H45" i="1"/>
  <c r="L42" i="1"/>
  <c r="K42" i="1"/>
  <c r="J42" i="1"/>
  <c r="I42" i="1"/>
  <c r="H42" i="1"/>
  <c r="L35" i="1"/>
  <c r="K35" i="1"/>
  <c r="J35" i="1"/>
  <c r="I35" i="1"/>
  <c r="H35" i="1"/>
  <c r="L32" i="1"/>
  <c r="K32" i="1"/>
  <c r="J32" i="1"/>
  <c r="I32" i="1"/>
  <c r="H32" i="1"/>
  <c r="L30" i="1"/>
  <c r="K30" i="1"/>
  <c r="J30" i="1"/>
  <c r="I30" i="1"/>
  <c r="H30" i="1"/>
  <c r="J24" i="1"/>
  <c r="I24" i="1"/>
  <c r="H24" i="1"/>
  <c r="K50" i="1" l="1"/>
  <c r="I50" i="1"/>
  <c r="M56" i="1"/>
  <c r="M55" i="1" s="1"/>
  <c r="M53" i="1"/>
  <c r="M52" i="1" s="1"/>
  <c r="L29" i="1"/>
  <c r="K29" i="1"/>
  <c r="J29" i="1"/>
  <c r="I29" i="1"/>
  <c r="H29" i="1"/>
  <c r="M48" i="1"/>
  <c r="M47" i="1" s="1"/>
  <c r="M46" i="1"/>
  <c r="M45" i="1" s="1"/>
  <c r="M44" i="1"/>
  <c r="M43" i="1"/>
  <c r="L39" i="1"/>
  <c r="K39" i="1"/>
  <c r="J39" i="1"/>
  <c r="I39" i="1"/>
  <c r="H39" i="1"/>
  <c r="H38" i="1" s="1"/>
  <c r="M41" i="1"/>
  <c r="M40" i="1"/>
  <c r="M37" i="1"/>
  <c r="M36" i="1"/>
  <c r="M34" i="1"/>
  <c r="M33" i="1"/>
  <c r="M31" i="1"/>
  <c r="M30" i="1" s="1"/>
  <c r="M42" i="1" l="1"/>
  <c r="M35" i="1"/>
  <c r="M32" i="1"/>
  <c r="M50" i="1"/>
  <c r="M49" i="1" s="1"/>
  <c r="M17" i="1" s="1"/>
  <c r="I49" i="1"/>
  <c r="I17" i="1" s="1"/>
  <c r="K49" i="1"/>
  <c r="K17" i="1" s="1"/>
  <c r="H50" i="1"/>
  <c r="H49" i="1" s="1"/>
  <c r="H17" i="1" s="1"/>
  <c r="J50" i="1"/>
  <c r="J49" i="1" s="1"/>
  <c r="J17" i="1" s="1"/>
  <c r="L50" i="1"/>
  <c r="L17" i="1" s="1"/>
  <c r="M39" i="1"/>
  <c r="H28" i="1"/>
  <c r="H27" i="1" s="1"/>
  <c r="J38" i="1"/>
  <c r="J28" i="1" s="1"/>
  <c r="J27" i="1" s="1"/>
  <c r="L38" i="1"/>
  <c r="L28" i="1" s="1"/>
  <c r="L27" i="1" s="1"/>
  <c r="I38" i="1"/>
  <c r="I28" i="1" s="1"/>
  <c r="I27" i="1" s="1"/>
  <c r="K38" i="1"/>
  <c r="K28" i="1" s="1"/>
  <c r="K27" i="1" s="1"/>
  <c r="M29" i="1"/>
  <c r="L20" i="1"/>
  <c r="L15" i="1" s="1"/>
  <c r="K20" i="1"/>
  <c r="K15" i="1" s="1"/>
  <c r="J20" i="1"/>
  <c r="J15" i="1" s="1"/>
  <c r="I20" i="1"/>
  <c r="I15" i="1" s="1"/>
  <c r="H20" i="1"/>
  <c r="H15" i="1" s="1"/>
  <c r="L19" i="1"/>
  <c r="K19" i="1"/>
  <c r="J19" i="1"/>
  <c r="I19" i="1"/>
  <c r="H19" i="1"/>
  <c r="M24" i="1"/>
  <c r="M25" i="1"/>
  <c r="L21" i="1"/>
  <c r="K21" i="1"/>
  <c r="J21" i="1"/>
  <c r="I21" i="1"/>
  <c r="H21" i="1"/>
  <c r="M23" i="1"/>
  <c r="M20" i="1" s="1"/>
  <c r="M22" i="1"/>
  <c r="I14" i="1" l="1"/>
  <c r="I13" i="1" s="1"/>
  <c r="J14" i="1"/>
  <c r="J13" i="1" s="1"/>
  <c r="L49" i="1"/>
  <c r="M15" i="1"/>
  <c r="L14" i="1"/>
  <c r="L13" i="1" s="1"/>
  <c r="H14" i="1"/>
  <c r="H13" i="1" s="1"/>
  <c r="K14" i="1"/>
  <c r="K13" i="1" s="1"/>
  <c r="M38" i="1"/>
  <c r="M28" i="1" s="1"/>
  <c r="M27" i="1"/>
  <c r="M19" i="1"/>
  <c r="H18" i="1"/>
  <c r="H16" i="1" s="1"/>
  <c r="J18" i="1"/>
  <c r="J16" i="1" s="1"/>
  <c r="L18" i="1"/>
  <c r="L16" i="1" s="1"/>
  <c r="M18" i="1"/>
  <c r="I18" i="1"/>
  <c r="I16" i="1" s="1"/>
  <c r="K18" i="1"/>
  <c r="K16" i="1" s="1"/>
  <c r="M21" i="1"/>
  <c r="M14" i="1" l="1"/>
  <c r="M13" i="1" s="1"/>
  <c r="M16" i="1"/>
</calcChain>
</file>

<file path=xl/sharedStrings.xml><?xml version="1.0" encoding="utf-8"?>
<sst xmlns="http://schemas.openxmlformats.org/spreadsheetml/2006/main" count="258" uniqueCount="62">
  <si>
    <t>Статус</t>
  </si>
  <si>
    <t>Код бюджетной классификации</t>
  </si>
  <si>
    <t>ГРБС</t>
  </si>
  <si>
    <t>Всего, в том числе:</t>
  </si>
  <si>
    <t>х</t>
  </si>
  <si>
    <t>областной бюджет/</t>
  </si>
  <si>
    <t>Основное мероприятие 1.01.</t>
  </si>
  <si>
    <t>областной бюджет</t>
  </si>
  <si>
    <t>Основное мероприятие 1.02.</t>
  </si>
  <si>
    <t>Основное мероприятие 2.02.</t>
  </si>
  <si>
    <t>Основное мероприятие 2.03.</t>
  </si>
  <si>
    <t>Основное мероприятие 2.04.</t>
  </si>
  <si>
    <t>Основное мероприятие 2.05.</t>
  </si>
  <si>
    <t>Основное мероприятие 2.06.</t>
  </si>
  <si>
    <t>Основное мероприятие 3.02.</t>
  </si>
  <si>
    <t>Муниципальная  программа</t>
  </si>
  <si>
    <t>бюджет Курского района Курской области</t>
  </si>
  <si>
    <t>ответственный исполнитель  - отдел социального обеспечения Администрации Курского района Курской области</t>
  </si>
  <si>
    <t>соисполнитель - отдел опеки и попечительства Администрации Курского района Курской области</t>
  </si>
  <si>
    <t>003</t>
  </si>
  <si>
    <t>004</t>
  </si>
  <si>
    <t>Подпрограмма 1</t>
  </si>
  <si>
    <t>«Финансовое обеспечение полномочий, переданных местным бюджетам на содержание работников, в сфере социальной защиты населения»</t>
  </si>
  <si>
    <t>Подпрограмма 2</t>
  </si>
  <si>
    <t>Основное мероприятие 2. 01</t>
  </si>
  <si>
    <t>«Обеспечение реализации комплекса мер, направленных на улучшение демографической ситуации в Курском районе Курской области»</t>
  </si>
  <si>
    <t xml:space="preserve">«Оказание мер социальной поддержки реабилитированным лицам» </t>
  </si>
  <si>
    <t>«Оказание социальной поддержки отдельным категориям граждан по обеспечению продовольственными товарами»</t>
  </si>
  <si>
    <t>«Оказание мер социальной поддержки ветеранов труда и труженикам тыла»</t>
  </si>
  <si>
    <t>«Оказание социальной поддержки муниципальным служащим»</t>
  </si>
  <si>
    <t>«Обеспечение реализации отдельных мероприятий, направленных на улучшение положения и качества жизни граждан»</t>
  </si>
  <si>
    <t>Всего, в том числе:                                       ответственный исполнитель подпрограммы - отдел социального обеспечения Администрации Курского района Курской области</t>
  </si>
  <si>
    <t>Подпрограмма 3</t>
  </si>
  <si>
    <t>Всего, в том числе:                                       ответственный исполнитель подпрограммы - отдел опеки и попечительства Администрации Курского района Курской области</t>
  </si>
  <si>
    <t xml:space="preserve">«Исполнение переданных государственных 
полномочий местным бюджетам на содержание работников по организации и осуществлению деятельности по опеке и попечительству»
</t>
  </si>
  <si>
    <t>«Организация осуществления государственных выплат и пособий гражданам, имеющим детей, детям-сиротам и детям, оставшимся без попечения родителей»</t>
  </si>
  <si>
    <t>Основное мероприятие 3. 01</t>
  </si>
  <si>
    <t>Наименование муниципальной программы, подпрограммы муниципальной программы,  основного мероприятия</t>
  </si>
  <si>
    <t>Ответственный исполнитель, соисполнители, участники (ГРБС)</t>
  </si>
  <si>
    <t>пГП (подпрограмма муниципальной программы</t>
  </si>
  <si>
    <t>ОМ (основное мероприятие)</t>
  </si>
  <si>
    <t>02</t>
  </si>
  <si>
    <t>0</t>
  </si>
  <si>
    <t>00</t>
  </si>
  <si>
    <t>1</t>
  </si>
  <si>
    <t>01</t>
  </si>
  <si>
    <t>2</t>
  </si>
  <si>
    <t>03</t>
  </si>
  <si>
    <t>04</t>
  </si>
  <si>
    <t>05</t>
  </si>
  <si>
    <t>06</t>
  </si>
  <si>
    <t>3</t>
  </si>
  <si>
    <t>ГП (муниципальной программы)</t>
  </si>
  <si>
    <t>Расходы  (рублей), годы</t>
  </si>
  <si>
    <t>итого 2020-2024</t>
  </si>
  <si>
    <t>Ресурсное обеспечение реализации муниципальной программы  «Социальная поддержка граждан Курского района  Курской области»</t>
  </si>
  <si>
    <t>«Социальная поддержка граждан Курского района Курской области»</t>
  </si>
  <si>
    <t>ПРИЛОЖЕНИЕ № 3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«Социальная поддержка граждан                                                                                                         Курского района Курской области»  (в редакции постановления Администрации Курского района Курской области от _____________________№ ____________)</t>
  </si>
  <si>
    <t>«Оказание мер социальной поддержки общественным организациям ветеранов войны, труда, Вооруженных сил и правоохранительных органов»</t>
  </si>
  <si>
    <t>«Управление муниципальной программой и обеспечение условий реализации» муниципальной программы «Социальная поддержка граждан Курского района Курской области»</t>
  </si>
  <si>
    <t>«Развитие мер социальной поддержки отдельных категорий граждан» муниципальной программы «Социальная поддержка граждан Курского района Курской области»</t>
  </si>
  <si>
    <t>«Улучшение демографической ситуации, совершенствование социальной поддержки семьи и детей» муниципальной программы «Социальная поддержка граждан Курского района Курской области»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</si>
</sst>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1" formatCode="_-* #,##0\ _₽_-;\-* #,##0\ _₽_-;_-* &quot;-&quot;\ _₽_-;_-@_-"/>
    <numFmt numFmtId="43" formatCode="_-* #,##0.00\ _₽_-;\-* #,##0.00\ _₽_-;_-* &quot;-&quot;??\ _₽_-;_-@_-"/>
    <numFmt numFmtId="164" formatCode="_(&quot;$&quot;* #,##0_);_(&quot;$&quot;* \(#,##0\);_(&quot;$&quot;* &quot;-&quot;_);_(@_)"/>
    <numFmt numFmtId="165" formatCode="0000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7">
    <xf numFmtId="0" fontId="0" fillId="0" borderId="0" xfId="0"/>
    <xf numFmtId="0" fontId="2" fillId="2" borderId="0" xfId="1" applyFont="1" applyFill="1" applyAlignment="1">
      <alignment horizontal="left" vertical="top"/>
    </xf>
    <xf numFmtId="0" fontId="2" fillId="2" borderId="0" xfId="1" applyFont="1" applyFill="1" applyAlignment="1">
      <alignment horizontal="left" wrapText="1"/>
    </xf>
    <xf numFmtId="49" fontId="2" fillId="2" borderId="0" xfId="1" applyNumberFormat="1" applyFont="1" applyFill="1" applyAlignment="1"/>
    <xf numFmtId="0" fontId="3" fillId="2" borderId="0" xfId="1" applyFont="1" applyFill="1" applyAlignment="1"/>
    <xf numFmtId="0" fontId="4" fillId="2" borderId="0" xfId="0" applyFont="1" applyFill="1"/>
    <xf numFmtId="0" fontId="3" fillId="2" borderId="0" xfId="1" applyFont="1" applyFill="1"/>
    <xf numFmtId="49" fontId="2" fillId="2" borderId="0" xfId="1" applyNumberFormat="1" applyFont="1" applyFill="1"/>
    <xf numFmtId="0" fontId="2" fillId="2" borderId="0" xfId="1" applyFont="1" applyFill="1"/>
    <xf numFmtId="49" fontId="2" fillId="2" borderId="1" xfId="1" applyNumberFormat="1" applyFont="1" applyFill="1" applyBorder="1" applyAlignment="1">
      <alignment horizontal="center" vertical="center"/>
    </xf>
    <xf numFmtId="4" fontId="3" fillId="2" borderId="0" xfId="1" applyNumberFormat="1" applyFont="1" applyFill="1"/>
    <xf numFmtId="49" fontId="2" fillId="2" borderId="8" xfId="1" applyNumberFormat="1" applyFont="1" applyFill="1" applyBorder="1" applyAlignment="1">
      <alignment horizontal="center" vertical="center"/>
    </xf>
    <xf numFmtId="49" fontId="2" fillId="2" borderId="5" xfId="1" applyNumberFormat="1" applyFont="1" applyFill="1" applyBorder="1" applyAlignment="1">
      <alignment horizontal="center" vertical="center"/>
    </xf>
    <xf numFmtId="49" fontId="2" fillId="2" borderId="6" xfId="1" applyNumberFormat="1" applyFont="1" applyFill="1" applyBorder="1" applyAlignment="1">
      <alignment horizontal="center" vertical="center"/>
    </xf>
    <xf numFmtId="49" fontId="2" fillId="2" borderId="4" xfId="1" applyNumberFormat="1" applyFont="1" applyFill="1" applyBorder="1" applyAlignment="1">
      <alignment horizontal="center" vertical="center"/>
    </xf>
    <xf numFmtId="0" fontId="2" fillId="2" borderId="1" xfId="2" applyNumberFormat="1" applyFont="1" applyFill="1" applyBorder="1" applyAlignment="1">
      <alignment horizontal="left" vertical="top" wrapText="1"/>
    </xf>
    <xf numFmtId="49" fontId="2" fillId="2" borderId="1" xfId="3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2" fillId="2" borderId="0" xfId="1" applyFont="1" applyFill="1" applyAlignment="1">
      <alignment horizontal="left"/>
    </xf>
    <xf numFmtId="49" fontId="2" fillId="2" borderId="0" xfId="1" applyNumberFormat="1" applyFont="1" applyFill="1" applyAlignment="1">
      <alignment wrapText="1"/>
    </xf>
    <xf numFmtId="49" fontId="4" fillId="2" borderId="0" xfId="0" applyNumberFormat="1" applyFont="1" applyFill="1"/>
    <xf numFmtId="0" fontId="4" fillId="2" borderId="0" xfId="0" applyFont="1" applyFill="1" applyAlignment="1">
      <alignment horizontal="left"/>
    </xf>
    <xf numFmtId="2" fontId="2" fillId="2" borderId="0" xfId="1" applyNumberFormat="1" applyFont="1" applyFill="1" applyAlignment="1">
      <alignment vertical="top"/>
    </xf>
    <xf numFmtId="2" fontId="2" fillId="2" borderId="0" xfId="1" applyNumberFormat="1" applyFont="1" applyFill="1" applyAlignment="1">
      <alignment horizontal="left" wrapText="1"/>
    </xf>
    <xf numFmtId="2" fontId="3" fillId="2" borderId="0" xfId="1" applyNumberFormat="1" applyFont="1" applyFill="1" applyAlignment="1"/>
    <xf numFmtId="2" fontId="2" fillId="2" borderId="0" xfId="1" applyNumberFormat="1" applyFont="1" applyFill="1" applyAlignment="1"/>
    <xf numFmtId="2" fontId="3" fillId="2" borderId="0" xfId="1" applyNumberFormat="1" applyFont="1" applyFill="1"/>
    <xf numFmtId="2" fontId="2" fillId="2" borderId="0" xfId="1" applyNumberFormat="1" applyFont="1" applyFill="1"/>
    <xf numFmtId="2" fontId="3" fillId="2" borderId="1" xfId="1" applyNumberFormat="1" applyFont="1" applyFill="1" applyBorder="1"/>
    <xf numFmtId="2" fontId="2" fillId="2" borderId="1" xfId="1" applyNumberFormat="1" applyFont="1" applyFill="1" applyBorder="1" applyAlignment="1">
      <alignment horizontal="center" vertical="center" wrapText="1"/>
    </xf>
    <xf numFmtId="2" fontId="2" fillId="2" borderId="1" xfId="1" applyNumberFormat="1" applyFont="1" applyFill="1" applyBorder="1" applyAlignment="1">
      <alignment horizontal="center" vertical="center"/>
    </xf>
    <xf numFmtId="2" fontId="2" fillId="2" borderId="3" xfId="1" applyNumberFormat="1" applyFont="1" applyFill="1" applyBorder="1" applyAlignment="1">
      <alignment horizontal="center" vertical="center"/>
    </xf>
    <xf numFmtId="2" fontId="2" fillId="2" borderId="7" xfId="1" applyNumberFormat="1" applyFont="1" applyFill="1" applyBorder="1" applyAlignment="1">
      <alignment horizontal="center" vertical="center"/>
    </xf>
    <xf numFmtId="2" fontId="2" fillId="2" borderId="4" xfId="1" applyNumberFormat="1" applyFont="1" applyFill="1" applyBorder="1" applyAlignment="1">
      <alignment horizontal="center" vertical="center"/>
    </xf>
    <xf numFmtId="2" fontId="2" fillId="2" borderId="4" xfId="1" applyNumberFormat="1" applyFont="1" applyFill="1" applyBorder="1" applyAlignment="1">
      <alignment horizontal="center" vertical="center" wrapText="1"/>
    </xf>
    <xf numFmtId="2" fontId="2" fillId="2" borderId="3" xfId="1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/>
    <xf numFmtId="0" fontId="2" fillId="2" borderId="4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49" fontId="2" fillId="2" borderId="2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2" fontId="2" fillId="2" borderId="0" xfId="1" applyNumberFormat="1" applyFont="1" applyFill="1" applyAlignment="1">
      <alignment vertical="top" wrapText="1"/>
    </xf>
    <xf numFmtId="0" fontId="2" fillId="2" borderId="3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2" fontId="2" fillId="3" borderId="0" xfId="1" applyNumberFormat="1" applyFont="1" applyFill="1" applyAlignment="1">
      <alignment vertical="top" wrapText="1"/>
    </xf>
    <xf numFmtId="2" fontId="2" fillId="3" borderId="0" xfId="1" applyNumberFormat="1" applyFont="1" applyFill="1" applyAlignment="1">
      <alignment horizontal="left" wrapText="1"/>
    </xf>
    <xf numFmtId="2" fontId="2" fillId="3" borderId="0" xfId="1" applyNumberFormat="1" applyFont="1" applyFill="1" applyAlignment="1"/>
    <xf numFmtId="2" fontId="2" fillId="3" borderId="0" xfId="1" applyNumberFormat="1" applyFont="1" applyFill="1"/>
    <xf numFmtId="49" fontId="2" fillId="3" borderId="1" xfId="1" applyNumberFormat="1" applyFont="1" applyFill="1" applyBorder="1" applyAlignment="1">
      <alignment horizontal="center" vertical="top" wrapText="1"/>
    </xf>
    <xf numFmtId="2" fontId="2" fillId="3" borderId="1" xfId="1" applyNumberFormat="1" applyFont="1" applyFill="1" applyBorder="1" applyAlignment="1">
      <alignment horizontal="center" vertical="center"/>
    </xf>
    <xf numFmtId="2" fontId="2" fillId="3" borderId="3" xfId="1" applyNumberFormat="1" applyFont="1" applyFill="1" applyBorder="1" applyAlignment="1">
      <alignment horizontal="center" vertical="center"/>
    </xf>
    <xf numFmtId="2" fontId="2" fillId="3" borderId="4" xfId="1" applyNumberFormat="1" applyFont="1" applyFill="1" applyBorder="1" applyAlignment="1">
      <alignment horizontal="center" vertical="center"/>
    </xf>
    <xf numFmtId="2" fontId="2" fillId="3" borderId="1" xfId="1" applyNumberFormat="1" applyFont="1" applyFill="1" applyBorder="1" applyAlignment="1">
      <alignment horizontal="center" vertical="center" wrapText="1"/>
    </xf>
    <xf numFmtId="2" fontId="2" fillId="3" borderId="4" xfId="1" applyNumberFormat="1" applyFont="1" applyFill="1" applyBorder="1" applyAlignment="1">
      <alignment horizontal="center" vertical="center" wrapText="1"/>
    </xf>
    <xf numFmtId="2" fontId="4" fillId="3" borderId="0" xfId="0" applyNumberFormat="1" applyFont="1" applyFill="1"/>
    <xf numFmtId="165" fontId="2" fillId="2" borderId="4" xfId="1" applyNumberFormat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5" xfId="1" applyFont="1" applyFill="1" applyBorder="1" applyAlignment="1">
      <alignment horizontal="center" vertical="top" wrapText="1"/>
    </xf>
    <xf numFmtId="0" fontId="2" fillId="2" borderId="4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center" vertical="top" wrapText="1"/>
    </xf>
    <xf numFmtId="49" fontId="2" fillId="2" borderId="4" xfId="1" applyNumberFormat="1" applyFont="1" applyFill="1" applyBorder="1" applyAlignment="1">
      <alignment horizontal="left" vertical="top" wrapText="1"/>
    </xf>
    <xf numFmtId="49" fontId="2" fillId="2" borderId="5" xfId="1" applyNumberFormat="1" applyFont="1" applyFill="1" applyBorder="1" applyAlignment="1">
      <alignment horizontal="left" vertical="top" wrapText="1"/>
    </xf>
    <xf numFmtId="49" fontId="2" fillId="2" borderId="3" xfId="1" applyNumberFormat="1" applyFont="1" applyFill="1" applyBorder="1" applyAlignment="1">
      <alignment horizontal="left" vertical="top" wrapText="1"/>
    </xf>
    <xf numFmtId="0" fontId="2" fillId="2" borderId="3" xfId="1" applyFont="1" applyFill="1" applyBorder="1" applyAlignment="1">
      <alignment horizontal="left" vertical="top" wrapText="1"/>
    </xf>
    <xf numFmtId="2" fontId="2" fillId="2" borderId="9" xfId="1" applyNumberFormat="1" applyFont="1" applyFill="1" applyBorder="1" applyAlignment="1">
      <alignment horizontal="center" vertical="top" wrapText="1"/>
    </xf>
    <xf numFmtId="2" fontId="3" fillId="2" borderId="9" xfId="1" applyNumberFormat="1" applyFont="1" applyFill="1" applyBorder="1" applyAlignment="1">
      <alignment horizontal="center" vertical="top" wrapText="1"/>
    </xf>
    <xf numFmtId="2" fontId="3" fillId="2" borderId="2" xfId="1" applyNumberFormat="1" applyFont="1" applyFill="1" applyBorder="1" applyAlignment="1">
      <alignment horizontal="center" vertical="top" wrapText="1"/>
    </xf>
    <xf numFmtId="2" fontId="2" fillId="2" borderId="0" xfId="1" applyNumberFormat="1" applyFont="1" applyFill="1" applyAlignment="1">
      <alignment horizontal="left" vertical="top" wrapText="1"/>
    </xf>
    <xf numFmtId="0" fontId="5" fillId="2" borderId="0" xfId="1" applyFont="1" applyFill="1" applyAlignment="1">
      <alignment horizontal="center" vertical="center" wrapText="1"/>
    </xf>
    <xf numFmtId="0" fontId="3" fillId="2" borderId="5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49" fontId="2" fillId="2" borderId="2" xfId="1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4" xfId="1" applyNumberFormat="1" applyFont="1" applyFill="1" applyBorder="1" applyAlignment="1">
      <alignment horizontal="left" vertical="top" wrapText="1"/>
    </xf>
    <xf numFmtId="0" fontId="2" fillId="2" borderId="5" xfId="1" applyNumberFormat="1" applyFont="1" applyFill="1" applyBorder="1" applyAlignment="1">
      <alignment horizontal="left" vertical="top" wrapText="1"/>
    </xf>
    <xf numFmtId="0" fontId="4" fillId="2" borderId="9" xfId="0" applyFont="1" applyFill="1" applyBorder="1"/>
    <xf numFmtId="165" fontId="2" fillId="2" borderId="3" xfId="1" applyNumberFormat="1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/>
  </cellXfs>
  <cellStyles count="5">
    <cellStyle name="Денежный [0] 2" xfId="2"/>
    <cellStyle name="Обычный" xfId="0" builtinId="0"/>
    <cellStyle name="Обычный 2" xfId="1"/>
    <cellStyle name="Финансовый [0] 2" xfId="4"/>
    <cellStyle name="Финансовый 2" xfId="3"/>
  </cellStyles>
  <dxfs count="0"/>
  <tableStyles count="0" defaultTableStyle="TableStyleMedium2" defaultPivotStyle="PivotStyleLight16"/>
  <colors>
    <mruColors>
      <color rgb="FFFF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8"/>
  <sheetViews>
    <sheetView tabSelected="1" topLeftCell="A53" zoomScale="120" zoomScaleNormal="120" workbookViewId="0">
      <selection activeCell="F64" sqref="F64"/>
    </sheetView>
  </sheetViews>
  <sheetFormatPr defaultRowHeight="12" x14ac:dyDescent="0.2"/>
  <cols>
    <col min="1" max="1" width="14.125" style="5" customWidth="1"/>
    <col min="2" max="2" width="14.375" style="25" customWidth="1"/>
    <col min="3" max="3" width="22.625" style="25" customWidth="1"/>
    <col min="4" max="4" width="5.625" style="24" customWidth="1"/>
    <col min="5" max="5" width="6.375" style="24" customWidth="1"/>
    <col min="6" max="6" width="9" style="24"/>
    <col min="7" max="7" width="5.25" style="24" customWidth="1"/>
    <col min="8" max="8" width="11.25" style="61" customWidth="1"/>
    <col min="9" max="9" width="12" style="40" customWidth="1"/>
    <col min="10" max="10" width="11.5" style="40" customWidth="1"/>
    <col min="11" max="11" width="12.5" style="40" customWidth="1"/>
    <col min="12" max="12" width="12.125" style="40" customWidth="1"/>
    <col min="13" max="13" width="12.375" style="40" customWidth="1"/>
    <col min="14" max="15" width="9" style="5"/>
    <col min="16" max="18" width="10.25" style="5" bestFit="1" customWidth="1"/>
    <col min="19" max="16384" width="9" style="5"/>
  </cols>
  <sheetData>
    <row r="1" spans="1:18" ht="12" customHeight="1" x14ac:dyDescent="0.2">
      <c r="A1" s="1"/>
      <c r="B1" s="22"/>
      <c r="C1" s="2"/>
      <c r="D1" s="3"/>
      <c r="E1" s="3"/>
      <c r="F1" s="3"/>
      <c r="G1" s="3"/>
      <c r="H1" s="51"/>
      <c r="I1" s="46"/>
      <c r="J1" s="75" t="s">
        <v>57</v>
      </c>
      <c r="K1" s="75"/>
      <c r="L1" s="75"/>
      <c r="M1" s="26"/>
      <c r="N1" s="4"/>
      <c r="O1" s="4"/>
      <c r="P1" s="4"/>
      <c r="Q1" s="4"/>
      <c r="R1" s="4"/>
    </row>
    <row r="2" spans="1:18" x14ac:dyDescent="0.2">
      <c r="A2" s="1"/>
      <c r="B2" s="22"/>
      <c r="C2" s="2"/>
      <c r="D2" s="3"/>
      <c r="E2" s="3"/>
      <c r="F2" s="3"/>
      <c r="G2" s="3"/>
      <c r="H2" s="51"/>
      <c r="I2" s="46"/>
      <c r="J2" s="75"/>
      <c r="K2" s="75"/>
      <c r="L2" s="75"/>
      <c r="M2" s="26"/>
      <c r="N2" s="4"/>
      <c r="O2" s="4"/>
      <c r="P2" s="4"/>
      <c r="Q2" s="4"/>
      <c r="R2" s="4"/>
    </row>
    <row r="3" spans="1:18" x14ac:dyDescent="0.2">
      <c r="A3" s="1"/>
      <c r="B3" s="22"/>
      <c r="C3" s="2"/>
      <c r="D3" s="3"/>
      <c r="E3" s="3"/>
      <c r="F3" s="3"/>
      <c r="G3" s="3"/>
      <c r="H3" s="51"/>
      <c r="I3" s="46"/>
      <c r="J3" s="75"/>
      <c r="K3" s="75"/>
      <c r="L3" s="75"/>
      <c r="M3" s="26"/>
      <c r="N3" s="4"/>
      <c r="O3" s="4"/>
      <c r="P3" s="4"/>
      <c r="Q3" s="4"/>
      <c r="R3" s="4"/>
    </row>
    <row r="4" spans="1:18" ht="41.25" customHeight="1" x14ac:dyDescent="0.2">
      <c r="A4" s="1"/>
      <c r="B4" s="22"/>
      <c r="C4" s="2"/>
      <c r="D4" s="3"/>
      <c r="E4" s="3"/>
      <c r="F4" s="3"/>
      <c r="G4" s="3"/>
      <c r="H4" s="51"/>
      <c r="I4" s="46"/>
      <c r="J4" s="75"/>
      <c r="K4" s="75"/>
      <c r="L4" s="75"/>
      <c r="M4" s="46"/>
      <c r="N4" s="4"/>
      <c r="O4" s="4"/>
      <c r="P4" s="4"/>
      <c r="Q4" s="4"/>
      <c r="R4" s="4"/>
    </row>
    <row r="5" spans="1:18" ht="12.75" customHeight="1" x14ac:dyDescent="0.2">
      <c r="A5" s="1"/>
      <c r="B5" s="22"/>
      <c r="C5" s="2"/>
      <c r="D5" s="3"/>
      <c r="E5" s="3"/>
      <c r="F5" s="3"/>
      <c r="G5" s="3"/>
      <c r="H5" s="75"/>
      <c r="I5" s="75"/>
      <c r="J5" s="75"/>
      <c r="K5" s="75"/>
      <c r="L5" s="75"/>
      <c r="M5" s="75"/>
      <c r="N5" s="4"/>
      <c r="O5" s="4"/>
      <c r="P5" s="4"/>
      <c r="Q5" s="4"/>
      <c r="R5" s="4"/>
    </row>
    <row r="6" spans="1:18" x14ac:dyDescent="0.2">
      <c r="A6" s="1"/>
      <c r="B6" s="22"/>
      <c r="C6" s="2"/>
      <c r="D6" s="3"/>
      <c r="E6" s="3"/>
      <c r="F6" s="3"/>
      <c r="G6" s="3"/>
      <c r="H6" s="52"/>
      <c r="I6" s="27"/>
      <c r="J6" s="27"/>
      <c r="K6" s="27"/>
      <c r="L6" s="27"/>
      <c r="M6" s="28"/>
      <c r="N6" s="4"/>
      <c r="O6" s="4"/>
      <c r="P6" s="4"/>
      <c r="Q6" s="4"/>
      <c r="R6" s="4"/>
    </row>
    <row r="7" spans="1:18" x14ac:dyDescent="0.2">
      <c r="A7" s="1"/>
      <c r="B7" s="22"/>
      <c r="C7" s="2"/>
      <c r="D7" s="3"/>
      <c r="E7" s="3"/>
      <c r="F7" s="3"/>
      <c r="G7" s="3"/>
      <c r="H7" s="53"/>
      <c r="I7" s="29"/>
      <c r="J7" s="29"/>
      <c r="K7" s="29"/>
      <c r="L7" s="29"/>
      <c r="M7" s="28"/>
      <c r="N7" s="4"/>
      <c r="O7" s="4"/>
      <c r="P7" s="4"/>
      <c r="Q7" s="4"/>
      <c r="R7" s="4"/>
    </row>
    <row r="8" spans="1:18" ht="22.5" customHeight="1" x14ac:dyDescent="0.2">
      <c r="A8" s="76" t="s">
        <v>55</v>
      </c>
      <c r="B8" s="76"/>
      <c r="C8" s="76"/>
      <c r="D8" s="76"/>
      <c r="E8" s="76"/>
      <c r="F8" s="76"/>
      <c r="G8" s="76"/>
      <c r="H8" s="76"/>
      <c r="I8" s="76"/>
      <c r="J8" s="76"/>
      <c r="K8" s="76"/>
      <c r="L8" s="76"/>
      <c r="M8" s="30"/>
      <c r="N8" s="6"/>
      <c r="O8" s="6"/>
      <c r="P8" s="6"/>
      <c r="Q8" s="6"/>
      <c r="R8" s="6"/>
    </row>
    <row r="9" spans="1:18" ht="22.5" customHeight="1" x14ac:dyDescent="0.2">
      <c r="A9" s="76"/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30"/>
      <c r="N9" s="6"/>
      <c r="O9" s="6"/>
      <c r="P9" s="6"/>
      <c r="Q9" s="6"/>
      <c r="R9" s="6"/>
    </row>
    <row r="10" spans="1:18" x14ac:dyDescent="0.2">
      <c r="A10" s="1"/>
      <c r="B10" s="22"/>
      <c r="C10" s="2"/>
      <c r="D10" s="7"/>
      <c r="E10" s="7"/>
      <c r="F10" s="7"/>
      <c r="G10" s="7"/>
      <c r="H10" s="54"/>
      <c r="I10" s="31"/>
      <c r="J10" s="31"/>
      <c r="K10" s="31"/>
      <c r="L10" s="31"/>
      <c r="M10" s="30"/>
      <c r="N10" s="6"/>
      <c r="O10" s="6"/>
      <c r="P10" s="6"/>
      <c r="Q10" s="6"/>
      <c r="R10" s="6"/>
    </row>
    <row r="11" spans="1:18" x14ac:dyDescent="0.2">
      <c r="A11" s="63" t="s">
        <v>0</v>
      </c>
      <c r="B11" s="78" t="s">
        <v>37</v>
      </c>
      <c r="C11" s="78" t="s">
        <v>38</v>
      </c>
      <c r="D11" s="79" t="s">
        <v>1</v>
      </c>
      <c r="E11" s="80"/>
      <c r="F11" s="80"/>
      <c r="G11" s="80"/>
      <c r="H11" s="72" t="s">
        <v>53</v>
      </c>
      <c r="I11" s="73"/>
      <c r="J11" s="73"/>
      <c r="K11" s="73"/>
      <c r="L11" s="74"/>
      <c r="M11" s="32"/>
      <c r="N11" s="6"/>
      <c r="O11" s="6"/>
      <c r="P11" s="6"/>
      <c r="Q11" s="6"/>
      <c r="R11" s="6"/>
    </row>
    <row r="12" spans="1:18" ht="93" customHeight="1" x14ac:dyDescent="0.2">
      <c r="A12" s="67"/>
      <c r="B12" s="78"/>
      <c r="C12" s="78"/>
      <c r="D12" s="44" t="s">
        <v>2</v>
      </c>
      <c r="E12" s="45" t="s">
        <v>52</v>
      </c>
      <c r="F12" s="45" t="s">
        <v>39</v>
      </c>
      <c r="G12" s="45" t="s">
        <v>40</v>
      </c>
      <c r="H12" s="55">
        <v>2020</v>
      </c>
      <c r="I12" s="45">
        <v>2021</v>
      </c>
      <c r="J12" s="45">
        <v>2022</v>
      </c>
      <c r="K12" s="45">
        <v>2023</v>
      </c>
      <c r="L12" s="45">
        <v>2024</v>
      </c>
      <c r="M12" s="18" t="s">
        <v>54</v>
      </c>
      <c r="N12" s="6"/>
      <c r="O12" s="6"/>
      <c r="Q12" s="6"/>
      <c r="R12" s="6"/>
    </row>
    <row r="13" spans="1:18" ht="16.5" customHeight="1" x14ac:dyDescent="0.2">
      <c r="A13" s="78" t="s">
        <v>15</v>
      </c>
      <c r="B13" s="78" t="s">
        <v>56</v>
      </c>
      <c r="C13" s="48" t="s">
        <v>3</v>
      </c>
      <c r="D13" s="9" t="s">
        <v>4</v>
      </c>
      <c r="E13" s="9" t="s">
        <v>41</v>
      </c>
      <c r="F13" s="9" t="s">
        <v>42</v>
      </c>
      <c r="G13" s="9" t="s">
        <v>43</v>
      </c>
      <c r="H13" s="56">
        <f t="shared" ref="H13:M13" si="0">H14+H15</f>
        <v>46042223.450000003</v>
      </c>
      <c r="I13" s="34">
        <f t="shared" si="0"/>
        <v>45974177</v>
      </c>
      <c r="J13" s="34">
        <f t="shared" si="0"/>
        <v>45974177</v>
      </c>
      <c r="K13" s="34">
        <f t="shared" si="0"/>
        <v>260000</v>
      </c>
      <c r="L13" s="34">
        <f t="shared" si="0"/>
        <v>260000</v>
      </c>
      <c r="M13" s="34">
        <f t="shared" si="0"/>
        <v>138510577.44999999</v>
      </c>
      <c r="N13" s="6"/>
      <c r="O13" s="6"/>
      <c r="P13" s="10"/>
      <c r="Q13" s="10"/>
      <c r="R13" s="10"/>
    </row>
    <row r="14" spans="1:18" ht="18" customHeight="1" x14ac:dyDescent="0.2">
      <c r="A14" s="78"/>
      <c r="B14" s="78"/>
      <c r="C14" s="48" t="s">
        <v>7</v>
      </c>
      <c r="D14" s="9" t="s">
        <v>4</v>
      </c>
      <c r="E14" s="9" t="s">
        <v>41</v>
      </c>
      <c r="F14" s="9" t="s">
        <v>42</v>
      </c>
      <c r="G14" s="9" t="s">
        <v>43</v>
      </c>
      <c r="H14" s="56">
        <f t="shared" ref="H14:M14" si="1">H19+H28+H50</f>
        <v>45714177</v>
      </c>
      <c r="I14" s="34">
        <f t="shared" si="1"/>
        <v>45714177</v>
      </c>
      <c r="J14" s="34">
        <f t="shared" si="1"/>
        <v>45714177</v>
      </c>
      <c r="K14" s="34">
        <f t="shared" si="1"/>
        <v>0</v>
      </c>
      <c r="L14" s="34">
        <f t="shared" si="1"/>
        <v>0</v>
      </c>
      <c r="M14" s="34">
        <f t="shared" si="1"/>
        <v>137142531</v>
      </c>
      <c r="N14" s="6"/>
      <c r="O14" s="6"/>
      <c r="P14" s="10"/>
      <c r="Q14" s="10"/>
      <c r="R14" s="10"/>
    </row>
    <row r="15" spans="1:18" ht="24.75" customHeight="1" x14ac:dyDescent="0.2">
      <c r="A15" s="78"/>
      <c r="B15" s="78"/>
      <c r="C15" s="47" t="s">
        <v>16</v>
      </c>
      <c r="D15" s="11" t="s">
        <v>4</v>
      </c>
      <c r="E15" s="9" t="s">
        <v>41</v>
      </c>
      <c r="F15" s="12" t="s">
        <v>42</v>
      </c>
      <c r="G15" s="13" t="s">
        <v>43</v>
      </c>
      <c r="H15" s="57">
        <f t="shared" ref="H15:M15" si="2">H20+H29</f>
        <v>328046.45</v>
      </c>
      <c r="I15" s="36">
        <f t="shared" si="2"/>
        <v>260000</v>
      </c>
      <c r="J15" s="36">
        <f t="shared" si="2"/>
        <v>260000</v>
      </c>
      <c r="K15" s="36">
        <f t="shared" si="2"/>
        <v>260000</v>
      </c>
      <c r="L15" s="35">
        <f t="shared" si="2"/>
        <v>260000</v>
      </c>
      <c r="M15" s="34">
        <f t="shared" si="2"/>
        <v>1368046.45</v>
      </c>
      <c r="N15" s="6"/>
      <c r="O15" s="6"/>
      <c r="P15" s="6"/>
      <c r="Q15" s="6"/>
      <c r="R15" s="6"/>
    </row>
    <row r="16" spans="1:18" ht="74.25" customHeight="1" x14ac:dyDescent="0.2">
      <c r="A16" s="78"/>
      <c r="B16" s="78"/>
      <c r="C16" s="48" t="s">
        <v>17</v>
      </c>
      <c r="D16" s="9" t="s">
        <v>19</v>
      </c>
      <c r="E16" s="9" t="s">
        <v>41</v>
      </c>
      <c r="F16" s="14" t="s">
        <v>42</v>
      </c>
      <c r="G16" s="14" t="s">
        <v>43</v>
      </c>
      <c r="H16" s="58">
        <f t="shared" ref="H16:M16" si="3">H18+H27</f>
        <v>26689282.449999999</v>
      </c>
      <c r="I16" s="37">
        <f t="shared" si="3"/>
        <v>26621236</v>
      </c>
      <c r="J16" s="37">
        <f t="shared" si="3"/>
        <v>26621236</v>
      </c>
      <c r="K16" s="37">
        <f t="shared" si="3"/>
        <v>260000</v>
      </c>
      <c r="L16" s="34">
        <f t="shared" si="3"/>
        <v>260000</v>
      </c>
      <c r="M16" s="34">
        <f t="shared" si="3"/>
        <v>80451754.450000003</v>
      </c>
    </row>
    <row r="17" spans="1:16" ht="60" customHeight="1" x14ac:dyDescent="0.2">
      <c r="A17" s="78"/>
      <c r="B17" s="78"/>
      <c r="C17" s="15" t="s">
        <v>18</v>
      </c>
      <c r="D17" s="16" t="s">
        <v>20</v>
      </c>
      <c r="E17" s="9" t="s">
        <v>41</v>
      </c>
      <c r="F17" s="9" t="s">
        <v>42</v>
      </c>
      <c r="G17" s="9" t="s">
        <v>43</v>
      </c>
      <c r="H17" s="56">
        <f>H49+M58</f>
        <v>19352941</v>
      </c>
      <c r="I17" s="34">
        <f>I49+M58</f>
        <v>19352941</v>
      </c>
      <c r="J17" s="34">
        <f>J49+M58</f>
        <v>19352941</v>
      </c>
      <c r="K17" s="34">
        <f>K49+M58</f>
        <v>0</v>
      </c>
      <c r="L17" s="34">
        <f>L50+M58</f>
        <v>0</v>
      </c>
      <c r="M17" s="34">
        <f>M49+M58</f>
        <v>58058823</v>
      </c>
    </row>
    <row r="18" spans="1:16" ht="97.5" customHeight="1" x14ac:dyDescent="0.2">
      <c r="A18" s="78" t="s">
        <v>21</v>
      </c>
      <c r="B18" s="78" t="s">
        <v>59</v>
      </c>
      <c r="C18" s="43" t="s">
        <v>31</v>
      </c>
      <c r="D18" s="9" t="s">
        <v>19</v>
      </c>
      <c r="E18" s="9" t="s">
        <v>41</v>
      </c>
      <c r="F18" s="9" t="s">
        <v>44</v>
      </c>
      <c r="G18" s="9" t="s">
        <v>43</v>
      </c>
      <c r="H18" s="56">
        <f t="shared" ref="H18:M18" si="4">H19+H20</f>
        <v>3555802</v>
      </c>
      <c r="I18" s="34">
        <f t="shared" si="4"/>
        <v>3528100</v>
      </c>
      <c r="J18" s="34">
        <f t="shared" si="4"/>
        <v>3528100</v>
      </c>
      <c r="K18" s="34">
        <f t="shared" si="4"/>
        <v>40000</v>
      </c>
      <c r="L18" s="34">
        <f t="shared" si="4"/>
        <v>40000</v>
      </c>
      <c r="M18" s="34">
        <f t="shared" si="4"/>
        <v>10692002</v>
      </c>
    </row>
    <row r="19" spans="1:16" ht="20.25" customHeight="1" x14ac:dyDescent="0.2">
      <c r="A19" s="78"/>
      <c r="B19" s="78"/>
      <c r="C19" s="43" t="s">
        <v>5</v>
      </c>
      <c r="D19" s="9" t="s">
        <v>19</v>
      </c>
      <c r="E19" s="9" t="s">
        <v>41</v>
      </c>
      <c r="F19" s="9" t="s">
        <v>44</v>
      </c>
      <c r="G19" s="9" t="s">
        <v>43</v>
      </c>
      <c r="H19" s="56">
        <f>H22+H25</f>
        <v>3488100</v>
      </c>
      <c r="I19" s="34">
        <f>I22+I25</f>
        <v>3488100</v>
      </c>
      <c r="J19" s="34">
        <f>J22+J24</f>
        <v>3488100</v>
      </c>
      <c r="K19" s="34">
        <f>K22+K24</f>
        <v>0</v>
      </c>
      <c r="L19" s="34">
        <f>L22+L25</f>
        <v>0</v>
      </c>
      <c r="M19" s="34">
        <f>M22+M25</f>
        <v>10464300</v>
      </c>
    </row>
    <row r="20" spans="1:16" ht="25.5" customHeight="1" x14ac:dyDescent="0.2">
      <c r="A20" s="78"/>
      <c r="B20" s="78"/>
      <c r="C20" s="42" t="s">
        <v>16</v>
      </c>
      <c r="D20" s="17" t="s">
        <v>19</v>
      </c>
      <c r="E20" s="17" t="s">
        <v>41</v>
      </c>
      <c r="F20" s="17" t="s">
        <v>44</v>
      </c>
      <c r="G20" s="17" t="s">
        <v>43</v>
      </c>
      <c r="H20" s="57">
        <f>H23+H26</f>
        <v>67702</v>
      </c>
      <c r="I20" s="35">
        <f>I23+I26</f>
        <v>40000</v>
      </c>
      <c r="J20" s="35">
        <f>J23+J26</f>
        <v>40000</v>
      </c>
      <c r="K20" s="35">
        <f>K23+K26</f>
        <v>40000</v>
      </c>
      <c r="L20" s="35">
        <f>L23+L26</f>
        <v>40000</v>
      </c>
      <c r="M20" s="34">
        <f>M23+M26</f>
        <v>227702</v>
      </c>
    </row>
    <row r="21" spans="1:16" ht="99" customHeight="1" x14ac:dyDescent="0.2">
      <c r="A21" s="65" t="s">
        <v>6</v>
      </c>
      <c r="B21" s="65" t="s">
        <v>58</v>
      </c>
      <c r="C21" s="43" t="s">
        <v>31</v>
      </c>
      <c r="D21" s="9" t="s">
        <v>19</v>
      </c>
      <c r="E21" s="9" t="s">
        <v>41</v>
      </c>
      <c r="F21" s="18" t="s">
        <v>44</v>
      </c>
      <c r="G21" s="9" t="s">
        <v>45</v>
      </c>
      <c r="H21" s="56">
        <f t="shared" ref="H21:M21" si="5">H22+H23</f>
        <v>192002</v>
      </c>
      <c r="I21" s="34">
        <f t="shared" si="5"/>
        <v>164300</v>
      </c>
      <c r="J21" s="34">
        <f t="shared" si="5"/>
        <v>164300</v>
      </c>
      <c r="K21" s="34">
        <f t="shared" si="5"/>
        <v>40000</v>
      </c>
      <c r="L21" s="34">
        <f t="shared" si="5"/>
        <v>40000</v>
      </c>
      <c r="M21" s="34">
        <f t="shared" si="5"/>
        <v>600602</v>
      </c>
    </row>
    <row r="22" spans="1:16" ht="18" customHeight="1" x14ac:dyDescent="0.2">
      <c r="A22" s="66"/>
      <c r="B22" s="66"/>
      <c r="C22" s="43" t="s">
        <v>7</v>
      </c>
      <c r="D22" s="9" t="s">
        <v>19</v>
      </c>
      <c r="E22" s="9" t="s">
        <v>41</v>
      </c>
      <c r="F22" s="18" t="s">
        <v>44</v>
      </c>
      <c r="G22" s="9" t="s">
        <v>45</v>
      </c>
      <c r="H22" s="56">
        <v>124300</v>
      </c>
      <c r="I22" s="34">
        <v>124300</v>
      </c>
      <c r="J22" s="34">
        <v>124300</v>
      </c>
      <c r="K22" s="34">
        <v>0</v>
      </c>
      <c r="L22" s="34">
        <v>0</v>
      </c>
      <c r="M22" s="34">
        <f>SUM(H22:L22)</f>
        <v>372900</v>
      </c>
      <c r="N22" s="6"/>
      <c r="O22" s="6"/>
      <c r="P22" s="6"/>
    </row>
    <row r="23" spans="1:16" ht="26.25" customHeight="1" x14ac:dyDescent="0.2">
      <c r="A23" s="66"/>
      <c r="B23" s="66"/>
      <c r="C23" s="43" t="s">
        <v>16</v>
      </c>
      <c r="D23" s="9" t="s">
        <v>19</v>
      </c>
      <c r="E23" s="9" t="s">
        <v>41</v>
      </c>
      <c r="F23" s="18" t="s">
        <v>44</v>
      </c>
      <c r="G23" s="9" t="s">
        <v>45</v>
      </c>
      <c r="H23" s="56">
        <v>67702</v>
      </c>
      <c r="I23" s="34">
        <v>40000</v>
      </c>
      <c r="J23" s="34">
        <v>40000</v>
      </c>
      <c r="K23" s="34">
        <v>40000</v>
      </c>
      <c r="L23" s="34">
        <v>40000</v>
      </c>
      <c r="M23" s="34">
        <f>SUM(H23:L23)</f>
        <v>227702</v>
      </c>
      <c r="N23" s="6"/>
      <c r="O23" s="6"/>
      <c r="P23" s="6"/>
    </row>
    <row r="24" spans="1:16" ht="98.25" customHeight="1" x14ac:dyDescent="0.2">
      <c r="A24" s="65" t="s">
        <v>8</v>
      </c>
      <c r="B24" s="68" t="s">
        <v>22</v>
      </c>
      <c r="C24" s="43" t="s">
        <v>31</v>
      </c>
      <c r="D24" s="9" t="s">
        <v>19</v>
      </c>
      <c r="E24" s="9" t="s">
        <v>41</v>
      </c>
      <c r="F24" s="9" t="s">
        <v>44</v>
      </c>
      <c r="G24" s="9" t="s">
        <v>41</v>
      </c>
      <c r="H24" s="59">
        <f>H25+H26</f>
        <v>3363800</v>
      </c>
      <c r="I24" s="33">
        <f>I25+I26</f>
        <v>3363800</v>
      </c>
      <c r="J24" s="34">
        <f>J25+J26</f>
        <v>3363800</v>
      </c>
      <c r="K24" s="34">
        <v>0</v>
      </c>
      <c r="L24" s="34">
        <v>0</v>
      </c>
      <c r="M24" s="34">
        <f>SUM(H24:L24)</f>
        <v>10091400</v>
      </c>
      <c r="N24" s="6"/>
      <c r="O24" s="6"/>
      <c r="P24" s="6"/>
    </row>
    <row r="25" spans="1:16" ht="15.75" customHeight="1" x14ac:dyDescent="0.2">
      <c r="A25" s="66"/>
      <c r="B25" s="69"/>
      <c r="C25" s="41" t="s">
        <v>7</v>
      </c>
      <c r="D25" s="9" t="s">
        <v>19</v>
      </c>
      <c r="E25" s="9" t="s">
        <v>41</v>
      </c>
      <c r="F25" s="9" t="s">
        <v>44</v>
      </c>
      <c r="G25" s="9" t="s">
        <v>41</v>
      </c>
      <c r="H25" s="59">
        <v>3363800</v>
      </c>
      <c r="I25" s="33">
        <v>3363800</v>
      </c>
      <c r="J25" s="34">
        <v>3363800</v>
      </c>
      <c r="K25" s="34">
        <v>0</v>
      </c>
      <c r="L25" s="34">
        <v>0</v>
      </c>
      <c r="M25" s="34">
        <f>SUM(H25:L25)</f>
        <v>10091400</v>
      </c>
      <c r="N25" s="6"/>
      <c r="O25" s="6"/>
      <c r="P25" s="6"/>
    </row>
    <row r="26" spans="1:16" ht="27.75" customHeight="1" x14ac:dyDescent="0.2">
      <c r="A26" s="66"/>
      <c r="B26" s="69"/>
      <c r="C26" s="41" t="s">
        <v>16</v>
      </c>
      <c r="D26" s="9" t="s">
        <v>19</v>
      </c>
      <c r="E26" s="9" t="s">
        <v>41</v>
      </c>
      <c r="F26" s="14" t="s">
        <v>44</v>
      </c>
      <c r="G26" s="14" t="s">
        <v>41</v>
      </c>
      <c r="H26" s="59">
        <v>0</v>
      </c>
      <c r="I26" s="33">
        <v>0</v>
      </c>
      <c r="J26" s="34">
        <v>0</v>
      </c>
      <c r="K26" s="34">
        <v>0</v>
      </c>
      <c r="L26" s="34">
        <v>0</v>
      </c>
      <c r="M26" s="34">
        <v>0</v>
      </c>
      <c r="N26" s="6"/>
      <c r="O26" s="6"/>
      <c r="P26" s="6"/>
    </row>
    <row r="27" spans="1:16" ht="100.5" customHeight="1" x14ac:dyDescent="0.2">
      <c r="A27" s="65" t="s">
        <v>23</v>
      </c>
      <c r="B27" s="65" t="s">
        <v>60</v>
      </c>
      <c r="C27" s="48" t="s">
        <v>31</v>
      </c>
      <c r="D27" s="9" t="s">
        <v>19</v>
      </c>
      <c r="E27" s="9" t="s">
        <v>41</v>
      </c>
      <c r="F27" s="19" t="s">
        <v>46</v>
      </c>
      <c r="G27" s="14" t="s">
        <v>43</v>
      </c>
      <c r="H27" s="60">
        <f>H28+H29</f>
        <v>23133480.449999999</v>
      </c>
      <c r="I27" s="38">
        <f>I28+I29</f>
        <v>23093136</v>
      </c>
      <c r="J27" s="38">
        <f>J28+J29</f>
        <v>23093136</v>
      </c>
      <c r="K27" s="38">
        <f>K28+K29</f>
        <v>220000</v>
      </c>
      <c r="L27" s="38">
        <f>L28+L29</f>
        <v>220000</v>
      </c>
      <c r="M27" s="34">
        <f>SUM(H27:L27)</f>
        <v>69759752.450000003</v>
      </c>
      <c r="N27" s="6"/>
      <c r="O27" s="6"/>
      <c r="P27" s="6"/>
    </row>
    <row r="28" spans="1:16" ht="18.75" customHeight="1" x14ac:dyDescent="0.2">
      <c r="A28" s="66"/>
      <c r="B28" s="66"/>
      <c r="C28" s="43" t="s">
        <v>7</v>
      </c>
      <c r="D28" s="9" t="s">
        <v>19</v>
      </c>
      <c r="E28" s="9" t="s">
        <v>41</v>
      </c>
      <c r="F28" s="19" t="s">
        <v>46</v>
      </c>
      <c r="G28" s="14" t="s">
        <v>43</v>
      </c>
      <c r="H28" s="59">
        <f t="shared" ref="H28:M28" si="6">H30+H32+H35+H38</f>
        <v>22873136</v>
      </c>
      <c r="I28" s="33">
        <f t="shared" si="6"/>
        <v>22873136</v>
      </c>
      <c r="J28" s="33">
        <f t="shared" si="6"/>
        <v>22873136</v>
      </c>
      <c r="K28" s="33">
        <f t="shared" si="6"/>
        <v>0</v>
      </c>
      <c r="L28" s="33">
        <f t="shared" si="6"/>
        <v>0</v>
      </c>
      <c r="M28" s="34">
        <f t="shared" si="6"/>
        <v>68619408</v>
      </c>
      <c r="N28" s="6"/>
      <c r="O28" s="6"/>
      <c r="P28" s="6"/>
    </row>
    <row r="29" spans="1:16" ht="27" customHeight="1" x14ac:dyDescent="0.2">
      <c r="A29" s="77"/>
      <c r="B29" s="77"/>
      <c r="C29" s="43" t="s">
        <v>16</v>
      </c>
      <c r="D29" s="9" t="s">
        <v>19</v>
      </c>
      <c r="E29" s="9" t="s">
        <v>41</v>
      </c>
      <c r="F29" s="18" t="s">
        <v>46</v>
      </c>
      <c r="G29" s="9" t="s">
        <v>43</v>
      </c>
      <c r="H29" s="59">
        <f t="shared" ref="H29:M29" si="7">H46+H48</f>
        <v>260344.45</v>
      </c>
      <c r="I29" s="33">
        <f t="shared" si="7"/>
        <v>220000</v>
      </c>
      <c r="J29" s="33">
        <f t="shared" si="7"/>
        <v>220000</v>
      </c>
      <c r="K29" s="33">
        <f t="shared" si="7"/>
        <v>220000</v>
      </c>
      <c r="L29" s="33">
        <f t="shared" si="7"/>
        <v>220000</v>
      </c>
      <c r="M29" s="34">
        <f t="shared" si="7"/>
        <v>1140344.45</v>
      </c>
      <c r="N29" s="6"/>
      <c r="O29" s="6"/>
      <c r="P29" s="6"/>
    </row>
    <row r="30" spans="1:16" ht="104.25" customHeight="1" x14ac:dyDescent="0.2">
      <c r="A30" s="65" t="s">
        <v>24</v>
      </c>
      <c r="B30" s="81" t="s">
        <v>25</v>
      </c>
      <c r="C30" s="43" t="s">
        <v>31</v>
      </c>
      <c r="D30" s="9" t="s">
        <v>19</v>
      </c>
      <c r="E30" s="9" t="s">
        <v>41</v>
      </c>
      <c r="F30" s="20" t="s">
        <v>46</v>
      </c>
      <c r="G30" s="17" t="s">
        <v>45</v>
      </c>
      <c r="H30" s="57">
        <f t="shared" ref="H30:M30" si="8">H31</f>
        <v>2777226</v>
      </c>
      <c r="I30" s="35">
        <f t="shared" si="8"/>
        <v>2777226</v>
      </c>
      <c r="J30" s="35">
        <f t="shared" si="8"/>
        <v>2777226</v>
      </c>
      <c r="K30" s="35">
        <f t="shared" si="8"/>
        <v>0</v>
      </c>
      <c r="L30" s="35">
        <f t="shared" si="8"/>
        <v>0</v>
      </c>
      <c r="M30" s="34">
        <f t="shared" si="8"/>
        <v>8331678</v>
      </c>
      <c r="N30" s="6"/>
      <c r="O30" s="6"/>
      <c r="P30" s="6"/>
    </row>
    <row r="31" spans="1:16" x14ac:dyDescent="0.2">
      <c r="A31" s="66"/>
      <c r="B31" s="82"/>
      <c r="C31" s="41" t="s">
        <v>7</v>
      </c>
      <c r="D31" s="9" t="s">
        <v>19</v>
      </c>
      <c r="E31" s="9" t="s">
        <v>41</v>
      </c>
      <c r="F31" s="20" t="s">
        <v>46</v>
      </c>
      <c r="G31" s="17" t="s">
        <v>45</v>
      </c>
      <c r="H31" s="57">
        <v>2777226</v>
      </c>
      <c r="I31" s="35">
        <v>2777226</v>
      </c>
      <c r="J31" s="35">
        <v>2777226</v>
      </c>
      <c r="K31" s="35">
        <v>0</v>
      </c>
      <c r="L31" s="35">
        <v>0</v>
      </c>
      <c r="M31" s="34">
        <f>SUM(H31:L31)</f>
        <v>8331678</v>
      </c>
      <c r="N31" s="6"/>
      <c r="O31" s="6"/>
      <c r="P31" s="6"/>
    </row>
    <row r="32" spans="1:16" ht="99.75" customHeight="1" x14ac:dyDescent="0.2">
      <c r="A32" s="65" t="s">
        <v>9</v>
      </c>
      <c r="B32" s="68" t="s">
        <v>26</v>
      </c>
      <c r="C32" s="43" t="s">
        <v>31</v>
      </c>
      <c r="D32" s="9" t="s">
        <v>19</v>
      </c>
      <c r="E32" s="9" t="s">
        <v>41</v>
      </c>
      <c r="F32" s="18" t="s">
        <v>46</v>
      </c>
      <c r="G32" s="9" t="s">
        <v>41</v>
      </c>
      <c r="H32" s="59">
        <f t="shared" ref="H32:M32" si="9">H33+H34</f>
        <v>252427</v>
      </c>
      <c r="I32" s="33">
        <f t="shared" si="9"/>
        <v>252427</v>
      </c>
      <c r="J32" s="33">
        <f t="shared" si="9"/>
        <v>252427</v>
      </c>
      <c r="K32" s="33">
        <f t="shared" si="9"/>
        <v>0</v>
      </c>
      <c r="L32" s="33">
        <f t="shared" si="9"/>
        <v>0</v>
      </c>
      <c r="M32" s="34">
        <f t="shared" si="9"/>
        <v>757281</v>
      </c>
      <c r="N32" s="6"/>
      <c r="O32" s="6"/>
      <c r="P32" s="6"/>
    </row>
    <row r="33" spans="1:16" ht="13.5" customHeight="1" x14ac:dyDescent="0.2">
      <c r="A33" s="66"/>
      <c r="B33" s="69"/>
      <c r="C33" s="65" t="s">
        <v>7</v>
      </c>
      <c r="D33" s="9" t="s">
        <v>19</v>
      </c>
      <c r="E33" s="9" t="s">
        <v>41</v>
      </c>
      <c r="F33" s="18" t="s">
        <v>46</v>
      </c>
      <c r="G33" s="9" t="s">
        <v>41</v>
      </c>
      <c r="H33" s="59">
        <v>248177</v>
      </c>
      <c r="I33" s="33">
        <v>248177</v>
      </c>
      <c r="J33" s="39">
        <v>248177</v>
      </c>
      <c r="K33" s="33">
        <v>0</v>
      </c>
      <c r="L33" s="33">
        <v>0</v>
      </c>
      <c r="M33" s="34">
        <f>SUM(H33:L33)</f>
        <v>744531</v>
      </c>
      <c r="N33" s="6"/>
      <c r="O33" s="6"/>
      <c r="P33" s="6"/>
    </row>
    <row r="34" spans="1:16" ht="16.5" customHeight="1" x14ac:dyDescent="0.2">
      <c r="A34" s="66"/>
      <c r="B34" s="69"/>
      <c r="C34" s="71"/>
      <c r="D34" s="9" t="s">
        <v>19</v>
      </c>
      <c r="E34" s="9" t="s">
        <v>41</v>
      </c>
      <c r="F34" s="18" t="s">
        <v>46</v>
      </c>
      <c r="G34" s="9" t="s">
        <v>41</v>
      </c>
      <c r="H34" s="59">
        <v>4250</v>
      </c>
      <c r="I34" s="33">
        <v>4250</v>
      </c>
      <c r="J34" s="39">
        <v>4250</v>
      </c>
      <c r="K34" s="33">
        <v>0</v>
      </c>
      <c r="L34" s="33">
        <v>0</v>
      </c>
      <c r="M34" s="34">
        <f>SUM(H34:L34)</f>
        <v>12750</v>
      </c>
      <c r="N34" s="6"/>
      <c r="O34" s="6"/>
      <c r="P34" s="6"/>
    </row>
    <row r="35" spans="1:16" ht="98.25" customHeight="1" x14ac:dyDescent="0.2">
      <c r="A35" s="65" t="s">
        <v>10</v>
      </c>
      <c r="B35" s="68" t="s">
        <v>27</v>
      </c>
      <c r="C35" s="43" t="s">
        <v>31</v>
      </c>
      <c r="D35" s="9" t="s">
        <v>19</v>
      </c>
      <c r="E35" s="9" t="s">
        <v>41</v>
      </c>
      <c r="F35" s="18" t="s">
        <v>46</v>
      </c>
      <c r="G35" s="9" t="s">
        <v>47</v>
      </c>
      <c r="H35" s="56">
        <f t="shared" ref="H35:M35" si="10">H36+H37</f>
        <v>1287647</v>
      </c>
      <c r="I35" s="34">
        <f t="shared" si="10"/>
        <v>1287647</v>
      </c>
      <c r="J35" s="34">
        <f t="shared" si="10"/>
        <v>1287647</v>
      </c>
      <c r="K35" s="34">
        <f t="shared" si="10"/>
        <v>0</v>
      </c>
      <c r="L35" s="34">
        <f t="shared" si="10"/>
        <v>0</v>
      </c>
      <c r="M35" s="34">
        <f t="shared" si="10"/>
        <v>3862941</v>
      </c>
      <c r="N35" s="6"/>
      <c r="O35" s="6"/>
      <c r="P35" s="6"/>
    </row>
    <row r="36" spans="1:16" x14ac:dyDescent="0.2">
      <c r="A36" s="66"/>
      <c r="B36" s="69"/>
      <c r="C36" s="65" t="s">
        <v>7</v>
      </c>
      <c r="D36" s="9" t="s">
        <v>19</v>
      </c>
      <c r="E36" s="9" t="s">
        <v>41</v>
      </c>
      <c r="F36" s="18" t="s">
        <v>46</v>
      </c>
      <c r="G36" s="9" t="s">
        <v>47</v>
      </c>
      <c r="H36" s="56">
        <v>1270647</v>
      </c>
      <c r="I36" s="34">
        <v>1270647</v>
      </c>
      <c r="J36" s="35">
        <v>1270647</v>
      </c>
      <c r="K36" s="34">
        <v>0</v>
      </c>
      <c r="L36" s="34">
        <v>0</v>
      </c>
      <c r="M36" s="34">
        <f>SUM(H36:L36)</f>
        <v>3811941</v>
      </c>
      <c r="N36" s="6"/>
      <c r="O36" s="6"/>
      <c r="P36" s="6"/>
    </row>
    <row r="37" spans="1:16" x14ac:dyDescent="0.2">
      <c r="A37" s="66"/>
      <c r="B37" s="69"/>
      <c r="C37" s="71"/>
      <c r="D37" s="9" t="s">
        <v>19</v>
      </c>
      <c r="E37" s="9" t="s">
        <v>41</v>
      </c>
      <c r="F37" s="18" t="s">
        <v>46</v>
      </c>
      <c r="G37" s="9" t="s">
        <v>47</v>
      </c>
      <c r="H37" s="56">
        <v>17000</v>
      </c>
      <c r="I37" s="34">
        <v>17000</v>
      </c>
      <c r="J37" s="35">
        <v>17000</v>
      </c>
      <c r="K37" s="34">
        <v>0</v>
      </c>
      <c r="L37" s="34">
        <v>0</v>
      </c>
      <c r="M37" s="34">
        <f>SUM(H37:L37)</f>
        <v>51000</v>
      </c>
      <c r="N37" s="6"/>
      <c r="O37" s="6"/>
      <c r="P37" s="6"/>
    </row>
    <row r="38" spans="1:16" ht="99" customHeight="1" x14ac:dyDescent="0.2">
      <c r="A38" s="65" t="s">
        <v>11</v>
      </c>
      <c r="B38" s="68" t="s">
        <v>28</v>
      </c>
      <c r="C38" s="41" t="s">
        <v>31</v>
      </c>
      <c r="D38" s="9" t="s">
        <v>19</v>
      </c>
      <c r="E38" s="9" t="s">
        <v>41</v>
      </c>
      <c r="F38" s="18" t="s">
        <v>46</v>
      </c>
      <c r="G38" s="9" t="s">
        <v>48</v>
      </c>
      <c r="H38" s="59">
        <f>H39+H42</f>
        <v>18555836</v>
      </c>
      <c r="I38" s="33">
        <f t="shared" ref="I38:M38" si="11">I39+I42</f>
        <v>18555836</v>
      </c>
      <c r="J38" s="33">
        <f t="shared" si="11"/>
        <v>18555836</v>
      </c>
      <c r="K38" s="33">
        <f t="shared" si="11"/>
        <v>0</v>
      </c>
      <c r="L38" s="33">
        <f t="shared" si="11"/>
        <v>0</v>
      </c>
      <c r="M38" s="34">
        <f t="shared" si="11"/>
        <v>55667508</v>
      </c>
      <c r="N38" s="6"/>
      <c r="O38" s="6"/>
      <c r="P38" s="6"/>
    </row>
    <row r="39" spans="1:16" ht="21.75" customHeight="1" x14ac:dyDescent="0.2">
      <c r="A39" s="66"/>
      <c r="B39" s="69"/>
      <c r="C39" s="65" t="s">
        <v>7</v>
      </c>
      <c r="D39" s="9" t="s">
        <v>19</v>
      </c>
      <c r="E39" s="9" t="s">
        <v>41</v>
      </c>
      <c r="F39" s="18" t="s">
        <v>46</v>
      </c>
      <c r="G39" s="9" t="s">
        <v>48</v>
      </c>
      <c r="H39" s="59">
        <f t="shared" ref="H39:M39" si="12">H40+H41</f>
        <v>16535386</v>
      </c>
      <c r="I39" s="33">
        <f t="shared" si="12"/>
        <v>16535386</v>
      </c>
      <c r="J39" s="39">
        <f t="shared" si="12"/>
        <v>16535386</v>
      </c>
      <c r="K39" s="33">
        <f t="shared" si="12"/>
        <v>0</v>
      </c>
      <c r="L39" s="33">
        <f t="shared" si="12"/>
        <v>0</v>
      </c>
      <c r="M39" s="34">
        <f t="shared" si="12"/>
        <v>49606158</v>
      </c>
      <c r="N39" s="6"/>
      <c r="O39" s="6"/>
      <c r="P39" s="6"/>
    </row>
    <row r="40" spans="1:16" ht="21" customHeight="1" x14ac:dyDescent="0.2">
      <c r="A40" s="66"/>
      <c r="B40" s="69"/>
      <c r="C40" s="66"/>
      <c r="D40" s="9" t="s">
        <v>19</v>
      </c>
      <c r="E40" s="9" t="s">
        <v>41</v>
      </c>
      <c r="F40" s="18" t="s">
        <v>46</v>
      </c>
      <c r="G40" s="9" t="s">
        <v>48</v>
      </c>
      <c r="H40" s="59">
        <v>16248386</v>
      </c>
      <c r="I40" s="33">
        <v>16248386</v>
      </c>
      <c r="J40" s="39">
        <v>16248386</v>
      </c>
      <c r="K40" s="33">
        <v>0</v>
      </c>
      <c r="L40" s="33">
        <v>0</v>
      </c>
      <c r="M40" s="34">
        <f>SUM(H40:L40)</f>
        <v>48745158</v>
      </c>
      <c r="N40" s="6"/>
      <c r="O40" s="6"/>
      <c r="P40" s="6"/>
    </row>
    <row r="41" spans="1:16" ht="18.75" customHeight="1" x14ac:dyDescent="0.2">
      <c r="A41" s="66"/>
      <c r="B41" s="69"/>
      <c r="C41" s="66"/>
      <c r="D41" s="9" t="s">
        <v>19</v>
      </c>
      <c r="E41" s="9" t="s">
        <v>41</v>
      </c>
      <c r="F41" s="18" t="s">
        <v>46</v>
      </c>
      <c r="G41" s="9" t="s">
        <v>48</v>
      </c>
      <c r="H41" s="59">
        <v>287000</v>
      </c>
      <c r="I41" s="33">
        <v>287000</v>
      </c>
      <c r="J41" s="39">
        <v>287000</v>
      </c>
      <c r="K41" s="33">
        <v>0</v>
      </c>
      <c r="L41" s="33">
        <v>0</v>
      </c>
      <c r="M41" s="34">
        <f>SUM(H41:L41)</f>
        <v>861000</v>
      </c>
      <c r="N41" s="6"/>
      <c r="O41" s="6"/>
      <c r="P41" s="6"/>
    </row>
    <row r="42" spans="1:16" ht="23.25" customHeight="1" x14ac:dyDescent="0.2">
      <c r="A42" s="66"/>
      <c r="B42" s="69"/>
      <c r="C42" s="66"/>
      <c r="D42" s="9" t="s">
        <v>19</v>
      </c>
      <c r="E42" s="9" t="s">
        <v>41</v>
      </c>
      <c r="F42" s="18" t="s">
        <v>46</v>
      </c>
      <c r="G42" s="9" t="s">
        <v>48</v>
      </c>
      <c r="H42" s="59">
        <f t="shared" ref="H42:M42" si="13">H43+H44</f>
        <v>2020450</v>
      </c>
      <c r="I42" s="33">
        <f t="shared" si="13"/>
        <v>2020450</v>
      </c>
      <c r="J42" s="39">
        <f t="shared" si="13"/>
        <v>2020450</v>
      </c>
      <c r="K42" s="33">
        <f t="shared" si="13"/>
        <v>0</v>
      </c>
      <c r="L42" s="33">
        <f t="shared" si="13"/>
        <v>0</v>
      </c>
      <c r="M42" s="34">
        <f t="shared" si="13"/>
        <v>6061350</v>
      </c>
      <c r="N42" s="6"/>
      <c r="O42" s="6"/>
      <c r="P42" s="6"/>
    </row>
    <row r="43" spans="1:16" ht="23.25" customHeight="1" x14ac:dyDescent="0.2">
      <c r="A43" s="66"/>
      <c r="B43" s="69"/>
      <c r="C43" s="66"/>
      <c r="D43" s="9" t="s">
        <v>19</v>
      </c>
      <c r="E43" s="9" t="s">
        <v>41</v>
      </c>
      <c r="F43" s="18" t="s">
        <v>46</v>
      </c>
      <c r="G43" s="9" t="s">
        <v>48</v>
      </c>
      <c r="H43" s="59">
        <v>1980000</v>
      </c>
      <c r="I43" s="33">
        <v>1980000</v>
      </c>
      <c r="J43" s="39">
        <v>1980000</v>
      </c>
      <c r="K43" s="33">
        <v>0</v>
      </c>
      <c r="L43" s="33">
        <v>0</v>
      </c>
      <c r="M43" s="34">
        <f>SUM(H43:L43)</f>
        <v>5940000</v>
      </c>
      <c r="N43" s="6"/>
      <c r="O43" s="6"/>
      <c r="P43" s="6"/>
    </row>
    <row r="44" spans="1:16" ht="22.5" customHeight="1" x14ac:dyDescent="0.2">
      <c r="A44" s="66"/>
      <c r="B44" s="69"/>
      <c r="C44" s="71"/>
      <c r="D44" s="9" t="s">
        <v>19</v>
      </c>
      <c r="E44" s="9" t="s">
        <v>41</v>
      </c>
      <c r="F44" s="18" t="s">
        <v>46</v>
      </c>
      <c r="G44" s="9" t="s">
        <v>48</v>
      </c>
      <c r="H44" s="59">
        <v>40450</v>
      </c>
      <c r="I44" s="33">
        <v>40450</v>
      </c>
      <c r="J44" s="39">
        <v>40450</v>
      </c>
      <c r="K44" s="33">
        <v>0</v>
      </c>
      <c r="L44" s="33">
        <v>0</v>
      </c>
      <c r="M44" s="34">
        <f>SUM(H44:L44)</f>
        <v>121350</v>
      </c>
      <c r="N44" s="6"/>
      <c r="O44" s="6"/>
      <c r="P44" s="6"/>
    </row>
    <row r="45" spans="1:16" ht="98.25" customHeight="1" x14ac:dyDescent="0.2">
      <c r="A45" s="65" t="s">
        <v>12</v>
      </c>
      <c r="B45" s="68" t="s">
        <v>29</v>
      </c>
      <c r="C45" s="43" t="s">
        <v>31</v>
      </c>
      <c r="D45" s="9" t="s">
        <v>19</v>
      </c>
      <c r="E45" s="9" t="s">
        <v>41</v>
      </c>
      <c r="F45" s="18" t="s">
        <v>46</v>
      </c>
      <c r="G45" s="9" t="s">
        <v>49</v>
      </c>
      <c r="H45" s="56">
        <f t="shared" ref="H45:M45" si="14">H46</f>
        <v>75344.45</v>
      </c>
      <c r="I45" s="34">
        <f t="shared" si="14"/>
        <v>30000</v>
      </c>
      <c r="J45" s="34">
        <f t="shared" si="14"/>
        <v>30000</v>
      </c>
      <c r="K45" s="34">
        <f t="shared" si="14"/>
        <v>30000</v>
      </c>
      <c r="L45" s="34">
        <f t="shared" si="14"/>
        <v>30000</v>
      </c>
      <c r="M45" s="34">
        <f t="shared" si="14"/>
        <v>195344.45</v>
      </c>
      <c r="N45" s="6"/>
      <c r="O45" s="6"/>
      <c r="P45" s="6"/>
    </row>
    <row r="46" spans="1:16" ht="25.5" customHeight="1" x14ac:dyDescent="0.2">
      <c r="A46" s="66"/>
      <c r="B46" s="69"/>
      <c r="C46" s="43" t="s">
        <v>16</v>
      </c>
      <c r="D46" s="9" t="s">
        <v>19</v>
      </c>
      <c r="E46" s="9" t="s">
        <v>41</v>
      </c>
      <c r="F46" s="18" t="s">
        <v>46</v>
      </c>
      <c r="G46" s="9" t="s">
        <v>49</v>
      </c>
      <c r="H46" s="56">
        <v>75344.45</v>
      </c>
      <c r="I46" s="34">
        <v>30000</v>
      </c>
      <c r="J46" s="35">
        <v>30000</v>
      </c>
      <c r="K46" s="34">
        <v>30000</v>
      </c>
      <c r="L46" s="34">
        <v>30000</v>
      </c>
      <c r="M46" s="34">
        <f>SUM(H46:L46)</f>
        <v>195344.45</v>
      </c>
      <c r="N46" s="6"/>
      <c r="O46" s="6"/>
      <c r="P46" s="6"/>
    </row>
    <row r="47" spans="1:16" ht="101.25" customHeight="1" x14ac:dyDescent="0.2">
      <c r="A47" s="65" t="s">
        <v>13</v>
      </c>
      <c r="B47" s="65" t="s">
        <v>30</v>
      </c>
      <c r="C47" s="43" t="s">
        <v>31</v>
      </c>
      <c r="D47" s="9" t="s">
        <v>19</v>
      </c>
      <c r="E47" s="9" t="s">
        <v>41</v>
      </c>
      <c r="F47" s="18" t="s">
        <v>46</v>
      </c>
      <c r="G47" s="9" t="s">
        <v>50</v>
      </c>
      <c r="H47" s="56">
        <f t="shared" ref="H47:M47" si="15">H48</f>
        <v>185000</v>
      </c>
      <c r="I47" s="34">
        <f t="shared" si="15"/>
        <v>190000</v>
      </c>
      <c r="J47" s="34">
        <f t="shared" si="15"/>
        <v>190000</v>
      </c>
      <c r="K47" s="34">
        <f t="shared" si="15"/>
        <v>190000</v>
      </c>
      <c r="L47" s="34">
        <f t="shared" si="15"/>
        <v>190000</v>
      </c>
      <c r="M47" s="34">
        <f t="shared" si="15"/>
        <v>945000</v>
      </c>
      <c r="N47" s="6"/>
      <c r="O47" s="6"/>
      <c r="P47" s="6"/>
    </row>
    <row r="48" spans="1:16" ht="26.25" customHeight="1" x14ac:dyDescent="0.2">
      <c r="A48" s="66"/>
      <c r="B48" s="66"/>
      <c r="C48" s="21" t="s">
        <v>16</v>
      </c>
      <c r="D48" s="9" t="s">
        <v>19</v>
      </c>
      <c r="E48" s="9" t="s">
        <v>41</v>
      </c>
      <c r="F48" s="18" t="s">
        <v>46</v>
      </c>
      <c r="G48" s="9" t="s">
        <v>50</v>
      </c>
      <c r="H48" s="56">
        <v>185000</v>
      </c>
      <c r="I48" s="34">
        <v>190000</v>
      </c>
      <c r="J48" s="34">
        <v>190000</v>
      </c>
      <c r="K48" s="34">
        <v>190000</v>
      </c>
      <c r="L48" s="34">
        <v>190000</v>
      </c>
      <c r="M48" s="34">
        <f>SUM(H48:L48)</f>
        <v>945000</v>
      </c>
      <c r="N48" s="6"/>
      <c r="O48" s="6"/>
      <c r="P48" s="6"/>
    </row>
    <row r="49" spans="1:16" ht="101.25" customHeight="1" x14ac:dyDescent="0.2">
      <c r="A49" s="63" t="s">
        <v>32</v>
      </c>
      <c r="B49" s="68" t="s">
        <v>61</v>
      </c>
      <c r="C49" s="43" t="s">
        <v>33</v>
      </c>
      <c r="D49" s="9" t="s">
        <v>20</v>
      </c>
      <c r="E49" s="9" t="s">
        <v>41</v>
      </c>
      <c r="F49" s="18" t="s">
        <v>51</v>
      </c>
      <c r="G49" s="9" t="s">
        <v>43</v>
      </c>
      <c r="H49" s="59">
        <f t="shared" ref="H49:M49" si="16">H50+H51</f>
        <v>19352941</v>
      </c>
      <c r="I49" s="33">
        <f t="shared" si="16"/>
        <v>19352941</v>
      </c>
      <c r="J49" s="33">
        <f t="shared" si="16"/>
        <v>19352941</v>
      </c>
      <c r="K49" s="33">
        <f t="shared" si="16"/>
        <v>0</v>
      </c>
      <c r="L49" s="33">
        <f t="shared" si="16"/>
        <v>0</v>
      </c>
      <c r="M49" s="34">
        <f t="shared" si="16"/>
        <v>58058823</v>
      </c>
      <c r="N49" s="6"/>
      <c r="O49" s="6"/>
      <c r="P49" s="6"/>
    </row>
    <row r="50" spans="1:16" ht="16.5" customHeight="1" x14ac:dyDescent="0.2">
      <c r="A50" s="64"/>
      <c r="B50" s="69"/>
      <c r="C50" s="43" t="s">
        <v>7</v>
      </c>
      <c r="D50" s="9" t="s">
        <v>20</v>
      </c>
      <c r="E50" s="9" t="s">
        <v>41</v>
      </c>
      <c r="F50" s="18" t="s">
        <v>51</v>
      </c>
      <c r="G50" s="9" t="s">
        <v>43</v>
      </c>
      <c r="H50" s="59">
        <f t="shared" ref="H50:M50" si="17">H52+H55</f>
        <v>19352941</v>
      </c>
      <c r="I50" s="33">
        <f t="shared" si="17"/>
        <v>19352941</v>
      </c>
      <c r="J50" s="33">
        <f t="shared" si="17"/>
        <v>19352941</v>
      </c>
      <c r="K50" s="33">
        <f t="shared" si="17"/>
        <v>0</v>
      </c>
      <c r="L50" s="33">
        <f t="shared" si="17"/>
        <v>0</v>
      </c>
      <c r="M50" s="34">
        <f t="shared" si="17"/>
        <v>58058823</v>
      </c>
      <c r="N50" s="6"/>
      <c r="O50" s="6"/>
      <c r="P50" s="6"/>
    </row>
    <row r="51" spans="1:16" ht="27" customHeight="1" x14ac:dyDescent="0.2">
      <c r="A51" s="67"/>
      <c r="B51" s="70"/>
      <c r="C51" s="43" t="s">
        <v>16</v>
      </c>
      <c r="D51" s="9" t="s">
        <v>20</v>
      </c>
      <c r="E51" s="9" t="s">
        <v>41</v>
      </c>
      <c r="F51" s="18" t="s">
        <v>51</v>
      </c>
      <c r="G51" s="9" t="s">
        <v>43</v>
      </c>
      <c r="H51" s="59">
        <v>0</v>
      </c>
      <c r="I51" s="33">
        <v>0</v>
      </c>
      <c r="J51" s="33">
        <v>0</v>
      </c>
      <c r="K51" s="33">
        <v>0</v>
      </c>
      <c r="L51" s="33">
        <v>0</v>
      </c>
      <c r="M51" s="34">
        <v>0</v>
      </c>
      <c r="N51" s="6"/>
      <c r="O51" s="6"/>
      <c r="P51" s="6"/>
    </row>
    <row r="52" spans="1:16" ht="100.5" customHeight="1" x14ac:dyDescent="0.2">
      <c r="A52" s="63" t="s">
        <v>36</v>
      </c>
      <c r="B52" s="65" t="s">
        <v>34</v>
      </c>
      <c r="C52" s="43" t="s">
        <v>33</v>
      </c>
      <c r="D52" s="9" t="s">
        <v>20</v>
      </c>
      <c r="E52" s="9" t="s">
        <v>41</v>
      </c>
      <c r="F52" s="9" t="s">
        <v>51</v>
      </c>
      <c r="G52" s="9" t="s">
        <v>45</v>
      </c>
      <c r="H52" s="56">
        <f t="shared" ref="H52:M52" si="18">H53</f>
        <v>1223200</v>
      </c>
      <c r="I52" s="34">
        <f t="shared" si="18"/>
        <v>1223200</v>
      </c>
      <c r="J52" s="34">
        <f t="shared" si="18"/>
        <v>1223200</v>
      </c>
      <c r="K52" s="34">
        <f t="shared" si="18"/>
        <v>0</v>
      </c>
      <c r="L52" s="34">
        <f t="shared" si="18"/>
        <v>0</v>
      </c>
      <c r="M52" s="34">
        <f t="shared" si="18"/>
        <v>3669600</v>
      </c>
      <c r="N52" s="6"/>
      <c r="O52" s="6"/>
      <c r="P52" s="6"/>
    </row>
    <row r="53" spans="1:16" ht="22.5" customHeight="1" x14ac:dyDescent="0.2">
      <c r="A53" s="64"/>
      <c r="B53" s="66"/>
      <c r="C53" s="41" t="s">
        <v>7</v>
      </c>
      <c r="D53" s="9" t="s">
        <v>20</v>
      </c>
      <c r="E53" s="9" t="s">
        <v>41</v>
      </c>
      <c r="F53" s="18" t="s">
        <v>51</v>
      </c>
      <c r="G53" s="9" t="s">
        <v>45</v>
      </c>
      <c r="H53" s="56">
        <v>1223200</v>
      </c>
      <c r="I53" s="34">
        <v>1223200</v>
      </c>
      <c r="J53" s="33">
        <v>1223200</v>
      </c>
      <c r="K53" s="34">
        <v>0</v>
      </c>
      <c r="L53" s="34">
        <v>0</v>
      </c>
      <c r="M53" s="34">
        <f>SUM(H53:L53)</f>
        <v>3669600</v>
      </c>
      <c r="N53" s="6"/>
      <c r="O53" s="6"/>
      <c r="P53" s="6"/>
    </row>
    <row r="54" spans="1:16" ht="24.75" customHeight="1" x14ac:dyDescent="0.2">
      <c r="A54" s="67"/>
      <c r="B54" s="71"/>
      <c r="C54" s="43" t="s">
        <v>16</v>
      </c>
      <c r="D54" s="9" t="s">
        <v>20</v>
      </c>
      <c r="E54" s="9" t="s">
        <v>41</v>
      </c>
      <c r="F54" s="18" t="s">
        <v>51</v>
      </c>
      <c r="G54" s="9" t="s">
        <v>45</v>
      </c>
      <c r="H54" s="56">
        <v>0</v>
      </c>
      <c r="I54" s="34">
        <v>0</v>
      </c>
      <c r="J54" s="33">
        <v>0</v>
      </c>
      <c r="K54" s="34">
        <v>0</v>
      </c>
      <c r="L54" s="34">
        <v>0</v>
      </c>
      <c r="M54" s="34">
        <v>0</v>
      </c>
      <c r="N54" s="6"/>
      <c r="O54" s="6"/>
      <c r="P54" s="6"/>
    </row>
    <row r="55" spans="1:16" ht="102.75" customHeight="1" x14ac:dyDescent="0.2">
      <c r="A55" s="63" t="s">
        <v>14</v>
      </c>
      <c r="B55" s="62" t="s">
        <v>35</v>
      </c>
      <c r="C55" s="49" t="s">
        <v>33</v>
      </c>
      <c r="D55" s="14" t="s">
        <v>20</v>
      </c>
      <c r="E55" s="14" t="s">
        <v>41</v>
      </c>
      <c r="F55" s="14" t="s">
        <v>51</v>
      </c>
      <c r="G55" s="14" t="s">
        <v>41</v>
      </c>
      <c r="H55" s="58">
        <f t="shared" ref="H55:M55" si="19">H56</f>
        <v>18129741</v>
      </c>
      <c r="I55" s="37">
        <f t="shared" si="19"/>
        <v>18129741</v>
      </c>
      <c r="J55" s="37">
        <f t="shared" si="19"/>
        <v>18129741</v>
      </c>
      <c r="K55" s="37">
        <f t="shared" si="19"/>
        <v>0</v>
      </c>
      <c r="L55" s="37">
        <f t="shared" si="19"/>
        <v>0</v>
      </c>
      <c r="M55" s="37">
        <f t="shared" si="19"/>
        <v>54389223</v>
      </c>
      <c r="N55" s="6"/>
      <c r="O55" s="6"/>
      <c r="P55" s="6"/>
    </row>
    <row r="56" spans="1:16" s="83" customFormat="1" ht="16.5" customHeight="1" x14ac:dyDescent="0.2">
      <c r="A56" s="67"/>
      <c r="B56" s="84"/>
      <c r="C56" s="50" t="s">
        <v>7</v>
      </c>
      <c r="D56" s="9" t="s">
        <v>20</v>
      </c>
      <c r="E56" s="9" t="s">
        <v>41</v>
      </c>
      <c r="F56" s="18" t="s">
        <v>51</v>
      </c>
      <c r="G56" s="9" t="s">
        <v>41</v>
      </c>
      <c r="H56" s="56">
        <v>18129741</v>
      </c>
      <c r="I56" s="34">
        <v>18129741</v>
      </c>
      <c r="J56" s="33">
        <v>18129741</v>
      </c>
      <c r="K56" s="33">
        <v>0</v>
      </c>
      <c r="L56" s="33">
        <v>0</v>
      </c>
      <c r="M56" s="34">
        <f>SUM(H56:L56)</f>
        <v>54389223</v>
      </c>
    </row>
    <row r="57" spans="1:16" ht="24.75" customHeight="1" x14ac:dyDescent="0.2">
      <c r="A57" s="86"/>
      <c r="B57" s="85"/>
      <c r="C57" s="50" t="s">
        <v>16</v>
      </c>
      <c r="D57" s="9" t="s">
        <v>20</v>
      </c>
      <c r="E57" s="9" t="s">
        <v>41</v>
      </c>
      <c r="F57" s="18" t="s">
        <v>51</v>
      </c>
      <c r="G57" s="9" t="s">
        <v>41</v>
      </c>
      <c r="H57" s="56">
        <v>0</v>
      </c>
      <c r="I57" s="34">
        <v>0</v>
      </c>
      <c r="J57" s="33">
        <v>0</v>
      </c>
      <c r="K57" s="34">
        <v>0</v>
      </c>
      <c r="L57" s="34">
        <v>0</v>
      </c>
      <c r="M57" s="34">
        <v>0</v>
      </c>
      <c r="N57" s="6"/>
      <c r="O57" s="6"/>
      <c r="P57" s="6"/>
    </row>
    <row r="58" spans="1:16" x14ac:dyDescent="0.2">
      <c r="A58" s="8"/>
      <c r="B58" s="22"/>
      <c r="C58" s="22"/>
      <c r="D58" s="7"/>
      <c r="E58" s="7"/>
      <c r="F58" s="23"/>
      <c r="G58" s="7"/>
      <c r="H58" s="54"/>
      <c r="I58" s="31"/>
      <c r="J58" s="31"/>
      <c r="K58" s="31"/>
      <c r="L58" s="31"/>
      <c r="M58" s="31">
        <v>0</v>
      </c>
    </row>
  </sheetData>
  <mergeCells count="40">
    <mergeCell ref="C33:C34"/>
    <mergeCell ref="C36:C37"/>
    <mergeCell ref="C39:C44"/>
    <mergeCell ref="A21:A23"/>
    <mergeCell ref="C11:C12"/>
    <mergeCell ref="A11:A12"/>
    <mergeCell ref="B30:B31"/>
    <mergeCell ref="A30:A31"/>
    <mergeCell ref="B21:B23"/>
    <mergeCell ref="B24:B26"/>
    <mergeCell ref="B35:B37"/>
    <mergeCell ref="B32:B34"/>
    <mergeCell ref="A32:A34"/>
    <mergeCell ref="A35:A37"/>
    <mergeCell ref="B38:B44"/>
    <mergeCell ref="H11:L11"/>
    <mergeCell ref="J1:L4"/>
    <mergeCell ref="A8:L8"/>
    <mergeCell ref="A9:L9"/>
    <mergeCell ref="B27:B29"/>
    <mergeCell ref="A27:A29"/>
    <mergeCell ref="B11:B12"/>
    <mergeCell ref="H5:M5"/>
    <mergeCell ref="A24:A26"/>
    <mergeCell ref="D11:G11"/>
    <mergeCell ref="B13:B17"/>
    <mergeCell ref="A13:A17"/>
    <mergeCell ref="A18:A20"/>
    <mergeCell ref="B18:B20"/>
    <mergeCell ref="B55:B56"/>
    <mergeCell ref="A55:A56"/>
    <mergeCell ref="A38:A44"/>
    <mergeCell ref="A49:A51"/>
    <mergeCell ref="B49:B51"/>
    <mergeCell ref="A52:A54"/>
    <mergeCell ref="B52:B54"/>
    <mergeCell ref="A45:A46"/>
    <mergeCell ref="B47:B48"/>
    <mergeCell ref="B45:B46"/>
    <mergeCell ref="A47:A48"/>
  </mergeCells>
  <pageMargins left="0" right="0" top="0.35433070866141736" bottom="0.35433070866141736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Собес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Погребцова</dc:creator>
  <cp:lastModifiedBy>Погребцова</cp:lastModifiedBy>
  <cp:lastPrinted>2020-05-13T11:38:43Z</cp:lastPrinted>
  <dcterms:created xsi:type="dcterms:W3CDTF">2019-09-26T08:12:47Z</dcterms:created>
  <dcterms:modified xsi:type="dcterms:W3CDTF">2020-05-18T10:06:02Z</dcterms:modified>
</cp:coreProperties>
</file>